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xKf/31E5ZppZ7TK5dnIvR7F2a2RlfMddiuZYGpRvulck0kwQep5eBwrGAQscPkw+2LyUbmV5zeDY2ctwDGXkIQ==" workbookSaltValue="bYjfLussk6j/NjFmFCTu8w==" workbookSpinCount="100000" lockStructure="1"/>
  <bookViews>
    <workbookView xWindow="540" yWindow="720" windowWidth="17925" windowHeight="426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<sst xmlns="http://schemas.openxmlformats.org/spreadsheetml/2006/main" count="236" uniqueCount="120">
  <si>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</si>
  <si>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</si>
  <si>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</si>
  <si>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</si>
  <si>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</si>
  <si>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</si>
  <si>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</si>
  <si>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</si>
  <si>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</si>
  <si>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</si>
  <si>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</si>
  <si>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</si>
  <si>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</si>
  <si>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</si>
  <si>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</si>
  <si>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</si>
  <si>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</si>
  <si>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</si>
  <si>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</si>
  <si>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</si>
  <si>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</si>
  <si>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</si>
  <si>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</si>
  <si>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</si>
  <si>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</si>
  <si>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</si>
  <si>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</si>
  <si>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</si>
  <si>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</si>
  <si>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</si>
  <si>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</si>
  <si>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</si>
  <si>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</si>
  <si>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</si>
  <si>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</si>
  <si>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</si>
  <si>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</si>
  <si>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</si>
  <si>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</si>
  <si>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</si>
  <si>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</si>
  <si>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</si>
  <si>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</si>
  <si>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</si>
  <si>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</si>
  <si>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</si>
  <si>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</si>
  <si>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</si>
  <si>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</si>
  <si>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</si>
  <si>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</si>
  <si>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</si>
  <si>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</si>
  <si>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</si>
  <si>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</si>
  <si>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</si>
  <si>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</si>
  <si>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</si>
  <si>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</si>
  <si>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</si>
  <si>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</si>
  <si>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</si>
  <si>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</si>
  <si>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</si>
  <si>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</si>
  <si>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</si>
  <si>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</si>
  <si>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</si>
  <si>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</si>
  <si>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</si>
  <si>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</si>
  <si>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</si>
  <si>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</si>
  <si>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</si>
  <si>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</si>
  <si>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</si>
  <si>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</si>
  <si>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</si>
  <si>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</si>
  <si>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</si>
  <si>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</si>
  <si>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</si>
  <si>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</si>
  <si>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</si>
  <si>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</si>
  <si>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</si>
  <si>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</si>
  <si>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</si>
  <si>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</si>
  <si>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</si>
  <si>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</si>
  <si>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</si>
  <si>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</si>
  <si>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</si>
  <si>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</si>
  <si>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</si>
  <si>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</si>
  <si>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</si>
  <si>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滑川町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</si>
  <si>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</si>
  <si>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</si>
  <si>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</si>
  <si>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</si>
  <si>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</si>
  <si>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</si>
  <si>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</si>
  <si>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</si>
  <si>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</si>
  <si>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</si>
  <si>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</si>
  <si>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</si>
  <si>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</si>
  <si>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</si>
  <si>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</si>
  <si>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</si>
  <si>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</si>
  <si>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</si>
  <si>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処理施設の老朽化により、維持管理費が増加する状況下で、今後は機能強化等の工事費の増加も見込まれる。また、処理区域内の人口減少を視野に入れ、使用料金改定を検討する事が求められる。</t>
    <phoneticPr fontId="4"/>
  </si>
  <si>
    <t>　処理施設も管渠も建設から20年を超えたものがある。限られた財源の中で、修繕・更新を検討、計画する事が求められる。</t>
    <rPh sb="39" eb="41">
      <t>コウシン</t>
    </rPh>
    <phoneticPr fontId="4"/>
  </si>
  <si>
    <t>　収益的収支比率は、維持管理支出が多い傾向から、100％未満が続いており、経営改善に向けた取組が必要である。
　経費回収率は前年よりも低下し、類似団体平均値よりも下回った。使用料収入が増えない中で、機器老朽化による修繕費用が増えた事による。
　修繕費用などの維持管理支出の割合が高いことから、汚水処理原価が増加している。
　使用料金改定の検討が求められる。</t>
    <rPh sb="31" eb="32">
      <t>ツヅ</t>
    </rPh>
    <rPh sb="101" eb="104">
      <t>ロウキュウカ</t>
    </rPh>
    <rPh sb="122" eb="124">
      <t>シュウゼン</t>
    </rPh>
    <rPh sb="124" eb="126">
      <t>ヒヨウ</t>
    </rPh>
    <rPh sb="136" eb="138">
      <t>ワリアイ</t>
    </rPh>
    <rPh sb="139" eb="140">
      <t>タカ</t>
    </rPh>
    <rPh sb="146" eb="148">
      <t>オスイ</t>
    </rPh>
    <rPh sb="148" eb="150">
      <t>ショリ</t>
    </rPh>
    <rPh sb="150" eb="152">
      <t>ゲンカ</t>
    </rPh>
    <rPh sb="153" eb="155">
      <t>ゾウカ</t>
    </rPh>
    <rPh sb="166" eb="168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</si>
</sst>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C9-4D6E-AAAD-F84CA58B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7616"/>
        <c:axId val="4318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C9-4D6E-AAAD-F84CA58B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7616"/>
        <c:axId val="43187200"/>
      </c:lineChart>
      <c:dateAx>
        <c:axId val="42447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187200"/>
        <c:crosses val="autoZero"/>
        <c:auto val="1"/>
        <c:lblOffset val="100"/>
        <c:baseTimeUnit val="years"/>
      </c:dateAx>
      <c:valAx>
        <c:axId val="4318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62.14</c:v>
                </c:pt>
                <c:pt idx="1">
                  <c:v>63.18</c:v>
                </c:pt>
                <c:pt idx="2">
                  <c:v>59.3</c:v>
                </c:pt>
                <c:pt idx="3">
                  <c:v>62.47</c:v>
                </c:pt>
                <c:pt idx="4">
                  <c:v>61.85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8F-4B72-90E8-A79B9A287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5808"/>
        <c:axId val="9157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F-4B72-90E8-A79B9A287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5808"/>
        <c:axId val="91577728"/>
      </c:lineChart>
      <c:dateAx>
        <c:axId val="91575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1577728"/>
        <c:crosses val="autoZero"/>
        <c:auto val="1"/>
        <c:lblOffset val="100"/>
        <c:baseTimeUnit val="years"/>
      </c:dateAx>
      <c:valAx>
        <c:axId val="9157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7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6-4D10-914F-BBEF00D2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8880"/>
        <c:axId val="4094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46-4D10-914F-BBEF00D2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8880"/>
        <c:axId val="40941056"/>
      </c:lineChart>
      <c:dateAx>
        <c:axId val="40938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941056"/>
        <c:crosses val="autoZero"/>
        <c:auto val="1"/>
        <c:lblOffset val="100"/>
        <c:baseTimeUnit val="years"/>
      </c:dateAx>
      <c:valAx>
        <c:axId val="4094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3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2-4817-A155-F1ABD924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51808"/>
        <c:axId val="4095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B2-4817-A155-F1ABD924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1808"/>
        <c:axId val="40953728"/>
      </c:lineChart>
      <c:dateAx>
        <c:axId val="40951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953728"/>
        <c:crosses val="autoZero"/>
        <c:auto val="1"/>
        <c:lblOffset val="100"/>
        <c:baseTimeUnit val="years"/>
      </c:dateAx>
      <c:valAx>
        <c:axId val="4095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5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DE-4D2E-A945-083F63EF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008"/>
        <c:axId val="417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DE-4D2E-A945-083F63EF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008"/>
        <c:axId val="41756928"/>
      </c:lineChart>
      <c:dateAx>
        <c:axId val="41755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756928"/>
        <c:crosses val="autoZero"/>
        <c:auto val="1"/>
        <c:lblOffset val="100"/>
        <c:baseTimeUnit val="years"/>
      </c:dateAx>
      <c:valAx>
        <c:axId val="417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B-4EED-8E96-D544C9C4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6256"/>
        <c:axId val="417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3B-4EED-8E96-D544C9C4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6256"/>
        <c:axId val="41778176"/>
      </c:lineChart>
      <c:dateAx>
        <c:axId val="41776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778176"/>
        <c:crosses val="autoZero"/>
        <c:auto val="1"/>
        <c:lblOffset val="100"/>
        <c:baseTimeUnit val="years"/>
      </c:dateAx>
      <c:valAx>
        <c:axId val="417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7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CA-4E5F-84C6-0EEAFCCF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3024"/>
        <c:axId val="4179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CA-4E5F-84C6-0EEAFCCF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3024"/>
        <c:axId val="41794944"/>
      </c:lineChart>
      <c:dateAx>
        <c:axId val="41793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794944"/>
        <c:crosses val="autoZero"/>
        <c:auto val="1"/>
        <c:lblOffset val="100"/>
        <c:baseTimeUnit val="years"/>
      </c:dateAx>
      <c:valAx>
        <c:axId val="4179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9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58.32</c:v>
                </c:pt>
                <c:pt idx="1">
                  <c:v>52.86</c:v>
                </c:pt>
                <c:pt idx="2">
                  <c:v>58.44</c:v>
                </c:pt>
                <c:pt idx="3">
                  <c:v>53.92</c:v>
                </c:pt>
                <c:pt idx="4">
                  <c:v>49.67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D-47E9-9D19-2E550B2B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792"/>
        <c:axId val="4181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FD-47E9-9D19-2E550B2B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9792"/>
        <c:axId val="41816064"/>
      </c:lineChart>
      <c:dateAx>
        <c:axId val="41809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816064"/>
        <c:crosses val="autoZero"/>
        <c:auto val="1"/>
        <c:lblOffset val="100"/>
        <c:baseTimeUnit val="years"/>
      </c:dateAx>
      <c:valAx>
        <c:axId val="4181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0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181.5</c:v>
                </c:pt>
                <c:pt idx="1">
                  <c:v>240.49</c:v>
                </c:pt>
                <c:pt idx="2">
                  <c:v>227.71</c:v>
                </c:pt>
                <c:pt idx="3">
                  <c:v>274.98</c:v>
                </c:pt>
                <c:pt idx="4">
                  <c:v>286.85000000000002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3-4EF9-9912-14D7C1BC2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26176"/>
        <c:axId val="4184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E3-4EF9-9912-14D7C1BC2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6176"/>
        <c:axId val="41840640"/>
      </c:lineChart>
      <c:dateAx>
        <c:axId val="41826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840640"/>
        <c:crosses val="autoZero"/>
        <c:auto val="1"/>
        <c:lblOffset val="100"/>
        <c:baseTimeUnit val="years"/>
      </c:dateAx>
      <c:valAx>
        <c:axId val="4184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2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21.35</c:v>
                </c:pt>
                <c:pt idx="1">
                  <c:v>14.11</c:v>
                </c:pt>
                <c:pt idx="2">
                  <c:v>13.36</c:v>
                </c:pt>
                <c:pt idx="3">
                  <c:v>20.85</c:v>
                </c:pt>
                <c:pt idx="4">
                  <c:v>18.48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0-4A39-8088-9477C4D7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54848"/>
        <c:axId val="418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0-4A39-8088-9477C4D7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54848"/>
        <c:axId val="41857024"/>
      </c:lineChart>
      <c:dateAx>
        <c:axId val="41854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857024"/>
        <c:crosses val="autoZero"/>
        <c:auto val="1"/>
        <c:lblOffset val="100"/>
        <c:baseTimeUnit val="years"/>
      </c:dateAx>
      <c:valAx>
        <c:axId val="418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5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83.28</c:v>
                </c:pt>
                <c:pt idx="1">
                  <c:v>87.15</c:v>
                </c:pt>
                <c:pt idx="2">
                  <c:v>87.19</c:v>
                </c:pt>
                <c:pt idx="3">
                  <c:v>87.82</c:v>
                </c:pt>
                <c:pt idx="4">
                  <c:v>87.71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FA-41DA-82A4-07201EC48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45344"/>
        <c:axId val="4195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FA-41DA-82A4-07201EC48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5344"/>
        <c:axId val="41955712"/>
      </c:lineChart>
      <c:dateAx>
        <c:axId val="41945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55712"/>
        <c:crosses val="autoZero"/>
        <c:auto val="1"/>
        <c:lblOffset val="100"/>
        <c:baseTimeUnit val="years"/>
      </c:dateAx>
      <c:valAx>
        <c:axId val="4195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4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="75" zoomScaleNormal="75" workbookViewId="0">
      <selection activeCell="BK11" sqref="BK1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埼玉県　滑川町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19562</v>
      </c>
      <c r="AM8" s="69"/>
      <c r="AN8" s="69"/>
      <c r="AO8" s="69"/>
      <c r="AP8" s="69"/>
      <c r="AQ8" s="69"/>
      <c r="AR8" s="69"/>
      <c r="AS8" s="69"/>
      <c r="AT8" s="68">
        <f>データ!T6</f>
        <v>29.68</v>
      </c>
      <c r="AU8" s="68"/>
      <c r="AV8" s="68"/>
      <c r="AW8" s="68"/>
      <c r="AX8" s="68"/>
      <c r="AY8" s="68"/>
      <c r="AZ8" s="68"/>
      <c r="BA8" s="68"/>
      <c r="BB8" s="68">
        <f>データ!U6</f>
        <v>659.1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7.47</v>
      </c>
      <c r="Q10" s="68"/>
      <c r="R10" s="68"/>
      <c r="S10" s="68"/>
      <c r="T10" s="68"/>
      <c r="U10" s="68"/>
      <c r="V10" s="68"/>
      <c r="W10" s="68">
        <f>データ!Q6</f>
        <v>84.77</v>
      </c>
      <c r="X10" s="68"/>
      <c r="Y10" s="68"/>
      <c r="Z10" s="68"/>
      <c r="AA10" s="68"/>
      <c r="AB10" s="68"/>
      <c r="AC10" s="68"/>
      <c r="AD10" s="69">
        <f>データ!R6</f>
        <v>2530</v>
      </c>
      <c r="AE10" s="69"/>
      <c r="AF10" s="69"/>
      <c r="AG10" s="69"/>
      <c r="AH10" s="69"/>
      <c r="AI10" s="69"/>
      <c r="AJ10" s="69"/>
      <c r="AK10" s="2"/>
      <c r="AL10" s="69">
        <f>データ!V6</f>
        <v>1465</v>
      </c>
      <c r="AM10" s="69"/>
      <c r="AN10" s="69"/>
      <c r="AO10" s="69"/>
      <c r="AP10" s="69"/>
      <c r="AQ10" s="69"/>
      <c r="AR10" s="69"/>
      <c r="AS10" s="69"/>
      <c r="AT10" s="68">
        <f>データ!W6</f>
        <v>0.64</v>
      </c>
      <c r="AU10" s="68"/>
      <c r="AV10" s="68"/>
      <c r="AW10" s="68"/>
      <c r="AX10" s="68"/>
      <c r="AY10" s="68"/>
      <c r="AZ10" s="68"/>
      <c r="BA10" s="68"/>
      <c r="BB10" s="68">
        <f>データ!X6</f>
        <v>2289.06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qLNoTAvTLG0fatnr+UBCXkG7Kw0cQKGP1iL8FFsX3AkhkIgpKL0ZtnCj4qnnC8XbV49685dfqa+GHpyVFdo+zg==" saltValue="oCSDixFONagJhYqBqSetG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113417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埼玉県　滑川町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7.47</v>
      </c>
      <c r="Q6" s="34">
        <f t="shared" si="3"/>
        <v>84.77</v>
      </c>
      <c r="R6" s="34">
        <f t="shared" si="3"/>
        <v>2530</v>
      </c>
      <c r="S6" s="34">
        <f t="shared" si="3"/>
        <v>19562</v>
      </c>
      <c r="T6" s="34">
        <f t="shared" si="3"/>
        <v>29.68</v>
      </c>
      <c r="U6" s="34">
        <f t="shared" si="3"/>
        <v>659.1</v>
      </c>
      <c r="V6" s="34">
        <f t="shared" si="3"/>
        <v>1465</v>
      </c>
      <c r="W6" s="34">
        <f t="shared" si="3"/>
        <v>0.64</v>
      </c>
      <c r="X6" s="34">
        <f t="shared" si="3"/>
        <v>2289.06</v>
      </c>
      <c r="Y6" s="35">
        <f>IF(Y7="",NA(),Y7)</f>
        <v>62.14</v>
      </c>
      <c r="Z6" s="35">
        <f t="shared" ref="Z6:AH6" si="4">IF(Z7="",NA(),Z7)</f>
        <v>63.18</v>
      </c>
      <c r="AA6" s="35">
        <f t="shared" si="4"/>
        <v>59.3</v>
      </c>
      <c r="AB6" s="35">
        <f t="shared" si="4"/>
        <v>62.47</v>
      </c>
      <c r="AC6" s="35">
        <f t="shared" si="4"/>
        <v>61.85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58.32</v>
      </c>
      <c r="BR6" s="35">
        <f t="shared" ref="BR6:BZ6" si="8">IF(BR7="",NA(),BR7)</f>
        <v>52.86</v>
      </c>
      <c r="BS6" s="35">
        <f t="shared" si="8"/>
        <v>58.44</v>
      </c>
      <c r="BT6" s="35">
        <f t="shared" si="8"/>
        <v>53.92</v>
      </c>
      <c r="BU6" s="35">
        <f t="shared" si="8"/>
        <v>49.67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181.5</v>
      </c>
      <c r="CC6" s="35">
        <f t="shared" ref="CC6:CK6" si="9">IF(CC7="",NA(),CC7)</f>
        <v>240.49</v>
      </c>
      <c r="CD6" s="35">
        <f t="shared" si="9"/>
        <v>227.71</v>
      </c>
      <c r="CE6" s="35">
        <f t="shared" si="9"/>
        <v>274.98</v>
      </c>
      <c r="CF6" s="35">
        <f t="shared" si="9"/>
        <v>286.85000000000002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21.35</v>
      </c>
      <c r="CN6" s="35">
        <f t="shared" ref="CN6:CV6" si="10">IF(CN7="",NA(),CN7)</f>
        <v>14.11</v>
      </c>
      <c r="CO6" s="35">
        <f t="shared" si="10"/>
        <v>13.36</v>
      </c>
      <c r="CP6" s="35">
        <f t="shared" si="10"/>
        <v>20.85</v>
      </c>
      <c r="CQ6" s="35">
        <f t="shared" si="10"/>
        <v>18.48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83.28</v>
      </c>
      <c r="CY6" s="35">
        <f t="shared" ref="CY6:DG6" si="11">IF(CY7="",NA(),CY7)</f>
        <v>87.15</v>
      </c>
      <c r="CZ6" s="35">
        <f t="shared" si="11"/>
        <v>87.19</v>
      </c>
      <c r="DA6" s="35">
        <f t="shared" si="11"/>
        <v>87.82</v>
      </c>
      <c r="DB6" s="35">
        <f t="shared" si="11"/>
        <v>87.71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113417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7.47</v>
      </c>
      <c r="Q7" s="38">
        <v>84.77</v>
      </c>
      <c r="R7" s="38">
        <v>2530</v>
      </c>
      <c r="S7" s="38">
        <v>19562</v>
      </c>
      <c r="T7" s="38">
        <v>29.68</v>
      </c>
      <c r="U7" s="38">
        <v>659.1</v>
      </c>
      <c r="V7" s="38">
        <v>1465</v>
      </c>
      <c r="W7" s="38">
        <v>0.64</v>
      </c>
      <c r="X7" s="38">
        <v>2289.06</v>
      </c>
      <c r="Y7" s="38">
        <v>62.14</v>
      </c>
      <c r="Z7" s="38">
        <v>63.18</v>
      </c>
      <c r="AA7" s="38">
        <v>59.3</v>
      </c>
      <c r="AB7" s="38">
        <v>62.47</v>
      </c>
      <c r="AC7" s="38">
        <v>61.85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58.32</v>
      </c>
      <c r="BR7" s="38">
        <v>52.86</v>
      </c>
      <c r="BS7" s="38">
        <v>58.44</v>
      </c>
      <c r="BT7" s="38">
        <v>53.92</v>
      </c>
      <c r="BU7" s="38">
        <v>49.67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181.5</v>
      </c>
      <c r="CC7" s="38">
        <v>240.49</v>
      </c>
      <c r="CD7" s="38">
        <v>227.71</v>
      </c>
      <c r="CE7" s="38">
        <v>274.98</v>
      </c>
      <c r="CF7" s="38">
        <v>286.85000000000002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21.35</v>
      </c>
      <c r="CN7" s="38">
        <v>14.11</v>
      </c>
      <c r="CO7" s="38">
        <v>13.36</v>
      </c>
      <c r="CP7" s="38">
        <v>20.85</v>
      </c>
      <c r="CQ7" s="38">
        <v>18.48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83.28</v>
      </c>
      <c r="CY7" s="38">
        <v>87.15</v>
      </c>
      <c r="CZ7" s="38">
        <v>87.19</v>
      </c>
      <c r="DA7" s="38">
        <v>87.82</v>
      </c>
      <c r="DB7" s="38">
        <v>87.71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2021-12-03T07:57:10Z</dcterms:created>
  <dcterms:modified xsi:type="dcterms:W3CDTF">2022-01-29T14:25:22Z</dcterms:modified>
  <cp:category/>
</cp:coreProperties>
</file>