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12\Desktop\"/>
    </mc:Choice>
  </mc:AlternateContent>
  <workbookProtection workbookAlgorithmName="SHA-512" workbookHashValue="tj9ZJJAvzv3jnpjOIT88uPrzvTVBWsNVSnePnk9toLK8hvRM8vi7SToMaycyv6jaftjXvFx9R0iWnHlUA/3AHg==" workbookSaltValue="uTGvg0HF9xRR/FvyjoRarA=="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<sst xmlns="http://schemas.openxmlformats.org/spreadsheetml/2006/main" count="247" uniqueCount="121">
  <si>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</si>
  <si>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</si>
  <si>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</si>
  <si>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</si>
  <si>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</si>
  <si>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</si>
  <si>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</si>
  <si>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</si>
  <si>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</si>
  <si>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</si>
  <si>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</si>
  <si>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</si>
  <si>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</si>
  <si>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</si>
  <si>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</si>
  <si>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</si>
  <si>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</si>
  <si>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</si>
  <si>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</si>
  <si>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</si>
  <si>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</si>
  <si>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</si>
  <si>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</si>
  <si>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</si>
  <si>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</si>
  <si>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</si>
  <si>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</si>
  <si>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</si>
  <si>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</si>
  <si>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</si>
  <si>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</si>
  <si>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</si>
  <si>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</si>
  <si>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</si>
  <si>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</si>
  <si>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</si>
  <si>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</si>
  <si>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</si>
  <si>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</si>
  <si>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</si>
  <si>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</si>
  <si>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</si>
  <si>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</si>
  <si>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</si>
  <si>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</si>
  <si>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</si>
  <si>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</si>
  <si>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</si>
  <si>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</si>
  <si>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</si>
  <si>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</si>
  <si>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</si>
  <si>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</si>
  <si>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</si>
  <si>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</si>
  <si>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</si>
  <si>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</si>
  <si>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</si>
  <si>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</si>
  <si>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</si>
  <si>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</si>
  <si>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</si>
  <si>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</si>
  <si>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</si>
  <si>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</si>
  <si>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</si>
  <si>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</si>
  <si>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</si>
  <si>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</si>
  <si>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</si>
  <si>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</si>
  <si>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</si>
  <si>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</si>
  <si>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</si>
  <si>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</si>
  <si>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</si>
  <si>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</si>
  <si>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</si>
  <si>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</si>
  <si>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</si>
  <si>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</si>
  <si>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</si>
  <si>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</si>
  <si>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</si>
  <si>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</si>
  <si>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</si>
  <si>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</si>
  <si>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</si>
  <si>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</si>
  <si>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</si>
  <si>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</si>
  <si>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</si>
  <si>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</si>
  <si>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</si>
  <si>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</si>
  <si>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</si>
  <si>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</si>
  <si>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</si>
  <si>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</si>
  <si>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</si>
  <si>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</si>
  <si>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</si>
  <si>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</si>
  <si>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</si>
  <si>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</si>
  <si>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</si>
  <si>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</si>
  <si>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</si>
  <si>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</si>
  <si>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</si>
  <si>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</si>
  <si>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</si>
  <si>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</si>
  <si>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</si>
  <si>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</si>
  <si>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</si>
  <si>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</si>
  <si>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</si>
  <si>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順調に整備が進んでおり、単独浄化槽から合併浄化槽への転換により水質の向上が必要になる。</t>
    <rPh sb="1" eb="3">
      <t>ジュンチョウ</t>
    </rPh>
    <rPh sb="4" eb="6">
      <t>セイビ</t>
    </rPh>
    <rPh sb="7" eb="8">
      <t>スス</t>
    </rPh>
    <rPh sb="13" eb="15">
      <t>タンドク</t>
    </rPh>
    <rPh sb="15" eb="18">
      <t>ジョウカソウ</t>
    </rPh>
    <rPh sb="20" eb="22">
      <t>ガッペイ</t>
    </rPh>
    <rPh sb="22" eb="25">
      <t>ジョウカソウ</t>
    </rPh>
    <rPh sb="27" eb="29">
      <t>テンカン</t>
    </rPh>
    <rPh sb="32" eb="34">
      <t>スイシツ</t>
    </rPh>
    <rPh sb="35" eb="37">
      <t>コウジョウ</t>
    </rPh>
    <rPh sb="38" eb="40">
      <t>ヒツヨウ</t>
    </rPh>
    <phoneticPr fontId="4"/>
  </si>
  <si>
    <t>　事業開始から数年が経ち、徐々に維持管理費が増加傾向にある。</t>
    <rPh sb="1" eb="3">
      <t>ジギョウ</t>
    </rPh>
    <rPh sb="3" eb="5">
      <t>カイシ</t>
    </rPh>
    <rPh sb="7" eb="9">
      <t>スウネン</t>
    </rPh>
    <rPh sb="10" eb="11">
      <t>タ</t>
    </rPh>
    <rPh sb="13" eb="15">
      <t>ジョジョ</t>
    </rPh>
    <rPh sb="16" eb="18">
      <t>イジ</t>
    </rPh>
    <rPh sb="18" eb="21">
      <t>カンリヒ</t>
    </rPh>
    <rPh sb="22" eb="23">
      <t>ゾウ</t>
    </rPh>
    <rPh sb="23" eb="24">
      <t>カ</t>
    </rPh>
    <rPh sb="24" eb="26">
      <t>ケイコウ</t>
    </rPh>
    <phoneticPr fontId="4"/>
  </si>
  <si>
    <t>　収益的収支比率については、昨年より低下したが100％以上であり、今後も100％以上を保てるよう努力が必要である。
　経費回収率は類似団体を上回っており、使用料で回収すべき経費を賄えている状況である。
　汚水処理原価は全国平均を下回っており、低コストで汚水処理が出来ている状況であるが、今後、維持管理費の増加等によるコスト上昇については注視が必要である。
　今後も普及拡大により、水洗化率の向上を図る必要がある。</t>
    <rPh sb="4" eb="6">
      <t>シュウシ</t>
    </rPh>
    <rPh sb="6" eb="8">
      <t>ヒリツ</t>
    </rPh>
    <rPh sb="14" eb="16">
      <t>サクネン</t>
    </rPh>
    <rPh sb="18" eb="20">
      <t>テイカ</t>
    </rPh>
    <rPh sb="27" eb="29">
      <t>イジョウ</t>
    </rPh>
    <rPh sb="33" eb="35">
      <t>コンゴ</t>
    </rPh>
    <rPh sb="40" eb="42">
      <t>イジョウ</t>
    </rPh>
    <rPh sb="43" eb="44">
      <t>タモ</t>
    </rPh>
    <rPh sb="48" eb="50">
      <t>ドリョク</t>
    </rPh>
    <rPh sb="51" eb="53">
      <t>ヒツヨウ</t>
    </rPh>
    <rPh sb="59" eb="61">
      <t>ケイヒ</t>
    </rPh>
    <rPh sb="61" eb="63">
      <t>カイシュウ</t>
    </rPh>
    <rPh sb="63" eb="64">
      <t>リツ</t>
    </rPh>
    <rPh sb="65" eb="67">
      <t>ルイジ</t>
    </rPh>
    <rPh sb="67" eb="69">
      <t>ダンタイ</t>
    </rPh>
    <rPh sb="70" eb="7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</si>
</sst>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C2-4F1D-8D3B-54C4EBAE47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C2-4F1D-8D3B-54C4EBAE47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67-4F51-809A-7950CC916B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D967-4F51-809A-7950CC916B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c:v>
                </c:pt>
                <c:pt idx="1">
                  <c:v>9.76</c:v>
                </c:pt>
                <c:pt idx="2">
                  <c:v>10.92</c:v>
                </c:pt>
                <c:pt idx="3">
                  <c:v>100</c:v>
                </c:pt>
                <c:pt idx="4">
                  <c:v>100</c:v>
                </c:pt>
              </c:numCache>
            </c:numRef>
          </c:val>
          <c:extLst>
            <c:ext xmlns:c16="http://schemas.microsoft.com/office/drawing/2014/chart" uri="{C3380CC4-5D6E-409C-BE32-E72D297353CC}">
              <c16:uniqueId val="{00000000-F737-4765-965B-C37C05EA27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F737-4765-965B-C37C05EA27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105.88</c:v>
                </c:pt>
                <c:pt idx="1">
                  <c:v>103.44</c:v>
                </c:pt>
                <c:pt idx="2">
                  <c:v>125.99</c:v>
                </c:pt>
                <c:pt idx="3">
                  <c:v>149.58000000000001</c:v>
                </c:pt>
                <c:pt idx="4">
                  <c:v>125.87</c:v>
                </c:pt>
              </c:numCache>
            </c:numRef>
          </c:val>
          <c:extLst>
            <c:ext xmlns:c16="http://schemas.microsoft.com/office/drawing/2014/chart" uri="{C3380CC4-5D6E-409C-BE32-E72D297353CC}">
              <c16:uniqueId val="{00000000-B608-4CD5-A49E-B57E82F9D6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8-4CD5-A49E-B57E82F9D6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35-4BE9-B3C1-CD055DDDD4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35-4BE9-B3C1-CD055DDDD4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9-4F2A-9A53-754A2CAFD6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9-4F2A-9A53-754A2CAFD6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3-4B26-BB75-B8C84B3247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3-4B26-BB75-B8C84B3247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E-4A67-BF8E-D131405EB6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E-4A67-BF8E-D131405EB6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7-4EB2-8BDD-E5B645E00D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2F77-4EB2-8BDD-E5B645E00D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103.93</c:v>
                </c:pt>
                <c:pt idx="1">
                  <c:v>103.36</c:v>
                </c:pt>
                <c:pt idx="2">
                  <c:v>105.49</c:v>
                </c:pt>
                <c:pt idx="3">
                  <c:v>87.74</c:v>
                </c:pt>
                <c:pt idx="4">
                  <c:v>89.71</c:v>
                </c:pt>
              </c:numCache>
            </c:numRef>
          </c:val>
          <c:extLst>
            <c:ext xmlns:c16="http://schemas.microsoft.com/office/drawing/2014/chart" uri="{C3380CC4-5D6E-409C-BE32-E72D297353CC}">
              <c16:uniqueId val="{00000000-579B-4973-B731-A545521A06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579B-4973-B731-A545521A06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131.09</c:v>
                </c:pt>
                <c:pt idx="1">
                  <c:v>120.69</c:v>
                </c:pt>
                <c:pt idx="2">
                  <c:v>139.78</c:v>
                </c:pt>
                <c:pt idx="3">
                  <c:v>155.76</c:v>
                </c:pt>
                <c:pt idx="4">
                  <c:v>150.01</c:v>
                </c:pt>
              </c:numCache>
            </c:numRef>
          </c:val>
          <c:extLst>
            <c:ext xmlns:c16="http://schemas.microsoft.com/office/drawing/2014/chart" uri="{C3380CC4-5D6E-409C-BE32-E72D297353CC}">
              <c16:uniqueId val="{00000000-4E10-449B-BDDC-7BDF79A742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4E10-449B-BDDC-7BDF79A742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滑川町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19294</v>
      </c>
      <c r="AM8" s="51"/>
      <c r="AN8" s="51"/>
      <c r="AO8" s="51"/>
      <c r="AP8" s="51"/>
      <c r="AQ8" s="51"/>
      <c r="AR8" s="51"/>
      <c r="AS8" s="51"/>
      <c r="AT8" s="46">
        <f>データ!T6</f>
        <v>29.68</v>
      </c>
      <c r="AU8" s="46"/>
      <c r="AV8" s="46"/>
      <c r="AW8" s="46"/>
      <c r="AX8" s="46"/>
      <c r="AY8" s="46"/>
      <c r="AZ8" s="46"/>
      <c r="BA8" s="46"/>
      <c r="BB8" s="46">
        <f>データ!U6</f>
        <v>650.07000000000005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2.64</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511</v>
      </c>
      <c r="AM10" s="51"/>
      <c r="AN10" s="51"/>
      <c r="AO10" s="51"/>
      <c r="AP10" s="51"/>
      <c r="AQ10" s="51"/>
      <c r="AR10" s="51"/>
      <c r="AS10" s="51"/>
      <c r="AT10" s="46">
        <f>データ!W6</f>
        <v>25.83</v>
      </c>
      <c r="AU10" s="46"/>
      <c r="AV10" s="46"/>
      <c r="AW10" s="46"/>
      <c r="AX10" s="46"/>
      <c r="AY10" s="46"/>
      <c r="AZ10" s="46"/>
      <c r="BA10" s="46"/>
      <c r="BB10" s="46">
        <f>データ!X6</f>
        <v>19.78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xlSEIOc1bvDB9ub+9eUOHfVmlmqG5xqhgc2SHREzxlSNRDcG5wnLpOFmXCSskdgstYAERT3UvuZgxXJr5ApN+A==" saltValue="uhxi7waKsZ5A+afbZ1IR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113417</v>
      </c>
      <c r="D6" s="33">
        <f t="shared" si="3"/>
        <v>47</v>
      </c>
      <c r="E6" s="33">
        <f t="shared" si="3"/>
        <v>18</v>
      </c>
      <c r="F6" s="33">
        <f t="shared" si="3"/>
        <v>0</v>
      </c>
      <c r="G6" s="33">
        <f t="shared" si="3"/>
        <v>0</v>
      </c>
      <c r="H6" s="33" t="str">
        <f t="shared" si="3"/>
        <v>埼玉県　滑川町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2.64</v>
      </c>
      <c r="Q6" s="34">
        <f t="shared" si="3"/>
        <v>100</v>
      </c>
      <c r="R6" s="34">
        <f t="shared" si="3"/>
        <v>3300</v>
      </c>
      <c r="S6" s="34">
        <f t="shared" si="3"/>
        <v>19294</v>
      </c>
      <c r="T6" s="34">
        <f t="shared" si="3"/>
        <v>29.68</v>
      </c>
      <c r="U6" s="34">
        <f t="shared" si="3"/>
        <v>650.07000000000005</v>
      </c>
      <c r="V6" s="34">
        <f t="shared" si="3"/>
        <v>511</v>
      </c>
      <c r="W6" s="34">
        <f t="shared" si="3"/>
        <v>25.83</v>
      </c>
      <c r="X6" s="34">
        <f t="shared" si="3"/>
        <v>19.78</v>
      </c>
      <c r="Y6" s="35">
        <f>IF(Y7="",NA(),Y7)</f>
        <v>105.88</v>
      </c>
      <c r="Z6" s="35">
        <f t="shared" ref="Z6:AH6" si="4">IF(Z7="",NA(),Z7)</f>
        <v>103.44</v>
      </c>
      <c r="AA6" s="35">
        <f t="shared" si="4"/>
        <v>125.99</v>
      </c>
      <c r="AB6" s="35">
        <f t="shared" si="4"/>
        <v>149.58000000000001</v>
      </c>
      <c r="AC6" s="35">
        <f t="shared" si="4"/>
        <v>125.87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103.93</v>
      </c>
      <c r="BR6" s="35">
        <f t="shared" ref="BR6:BZ6" si="8">IF(BR7="",NA(),BR7)</f>
        <v>103.36</v>
      </c>
      <c r="BS6" s="35">
        <f t="shared" si="8"/>
        <v>105.49</v>
      </c>
      <c r="BT6" s="35">
        <f t="shared" si="8"/>
        <v>87.74</v>
      </c>
      <c r="BU6" s="35">
        <f t="shared" si="8"/>
        <v>89.71</v>
      </c>
      <c r="BV6" s="35">
        <f t="shared" si="8"/>
        <v>57.03</v>
      </c>
      <c r="BW6" s="35">
        <f t="shared" si="8"/>
        <v>55.84</v>
      </c>
      <c r="BX6" s="35">
        <f t="shared" si="8"/>
        <v>57.08</v>
      </c>
      <c r="BY6" s="35">
        <f t="shared" si="8"/>
        <v>55.85</v>
      </c>
      <c r="BZ6" s="35">
        <f t="shared" si="8"/>
        <v>53.23</v>
      </c>
      <c r="CA6" s="34" t="str">
        <f>IF(CA7="","",IF(CA7="-","【-】","【"&amp;SUBSTITUTE(TEXT(CA7,"#,##0.00"),"-","△")&amp;"】"))</f>
        <v>【59.98】</v>
      </c>
      <c r="CB6" s="35">
        <f>IF(CB7="",NA(),CB7)</f>
        <v>131.09</v>
      </c>
      <c r="CC6" s="35">
        <f t="shared" ref="CC6:CK6" si="9">IF(CC7="",NA(),CC7)</f>
        <v>120.69</v>
      </c>
      <c r="CD6" s="35">
        <f t="shared" si="9"/>
        <v>139.78</v>
      </c>
      <c r="CE6" s="35">
        <f t="shared" si="9"/>
        <v>155.76</v>
      </c>
      <c r="CF6" s="35">
        <f t="shared" si="9"/>
        <v>150.01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8.39</v>
      </c>
      <c r="CY6" s="35">
        <f t="shared" ref="CY6:DG6" si="11">IF(CY7="",NA(),CY7)</f>
        <v>9.76</v>
      </c>
      <c r="CZ6" s="35">
        <f t="shared" si="11"/>
        <v>10.92</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113417</v>
      </c>
      <c r="D7" s="37">
        <v>47</v>
      </c>
      <c r="E7" s="37">
        <v>18</v>
      </c>
      <c r="F7" s="37">
        <v>0</v>
      </c>
      <c r="G7" s="37">
        <v>0</v>
      </c>
      <c r="H7" s="37" t="s">
        <v>99</v>
      </c>
      <c r="I7" s="37" t="s">
        <v>100</v>
      </c>
      <c r="J7" s="37" t="s">
        <v>101</v>
      </c>
      <c r="K7" s="37" t="s">
        <v>102</v>
      </c>
      <c r="L7" s="37" t="s">
        <v>103</v>
      </c>
      <c r="M7" s="37" t="s">
        <v>104</v>
      </c>
      <c r="N7" s="38" t="s">
        <v>105</v>
      </c>
      <c r="O7" s="38" t="s">
        <v>106</v>
      </c>
      <c r="P7" s="38">
        <v>2.64</v>
      </c>
      <c r="Q7" s="38">
        <v>100</v>
      </c>
      <c r="R7" s="38">
        <v>3300</v>
      </c>
      <c r="S7" s="38">
        <v>19294</v>
      </c>
      <c r="T7" s="38">
        <v>29.68</v>
      </c>
      <c r="U7" s="38">
        <v>650.07000000000005</v>
      </c>
      <c r="V7" s="38">
        <v>511</v>
      </c>
      <c r="W7" s="38">
        <v>25.83</v>
      </c>
      <c r="X7" s="38">
        <v>19.78</v>
      </c>
      <c r="Y7" s="38">
        <v>105.88</v>
      </c>
      <c r="Z7" s="38">
        <v>103.44</v>
      </c>
      <c r="AA7" s="38">
        <v>125.99</v>
      </c>
      <c r="AB7" s="38">
        <v>149.58000000000001</v>
      </c>
      <c r="AC7" s="38">
        <v>125.87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103.93</v>
      </c>
      <c r="BR7" s="38">
        <v>103.36</v>
      </c>
      <c r="BS7" s="38">
        <v>105.49</v>
      </c>
      <c r="BT7" s="38">
        <v>87.74</v>
      </c>
      <c r="BU7" s="38">
        <v>89.71</v>
      </c>
      <c r="BV7" s="38">
        <v>57.03</v>
      </c>
      <c r="BW7" s="38">
        <v>55.84</v>
      </c>
      <c r="BX7" s="38">
        <v>57.08</v>
      </c>
      <c r="BY7" s="38">
        <v>55.85</v>
      </c>
      <c r="BZ7" s="38">
        <v>53.23</v>
      </c>
      <c r="CA7" s="38">
        <v>59.98</v>
      </c>
      <c r="CB7" s="38">
        <v>131.09</v>
      </c>
      <c r="CC7" s="38">
        <v>120.69</v>
      </c>
      <c r="CD7" s="38">
        <v>139.78</v>
      </c>
      <c r="CE7" s="38">
        <v>155.76</v>
      </c>
      <c r="CF7" s="38">
        <v>150.01</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8.39</v>
      </c>
      <c r="CY7" s="38">
        <v>9.76</v>
      </c>
      <c r="CZ7" s="38">
        <v>10.92</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島田昌徳</cp:lastModifiedBy>
  <dcterms:created xsi:type="dcterms:W3CDTF">2020-12-04T03:16:35Z</dcterms:created>
  <dcterms:modified xsi:type="dcterms:W3CDTF">2021-03-02T04:09:40Z</dcterms:modified>
  <cp:category/>
</cp:coreProperties>
</file>