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mc:AlternateContent xmlns:mc="http://schemas.openxmlformats.org/markup-compatibility/2006">
    <mc:Choice Requires="x15">
      <x15ac:absPath xmlns:x15ac="http://schemas.microsoft.com/office/spreadsheetml/2010/11/ac" url="\\172.18.0.16\全庁フォルダ\04_総務政策課\6財政担当\01：財政一般\02：財政公表\05：財政分析表\令和３年度（R２決算）\R2財政状況資料集の作成及び提出について（依頼）040304\R4.4.8修正照会→県提出\"/>
    </mc:Choice>
  </mc:AlternateContent>
  <xr:revisionPtr revIDLastSave="0" documentId="13_ncr:1_{142C29B2-57C9-46F8-B981-524FE2286B0F}" xr6:coauthVersionLast="46" xr6:coauthVersionMax="46" xr10:uidLastSave="{00000000-0000-0000-0000-000000000000}"/>
  <bookViews>
    <workbookView xWindow="-120" yWindow="-120" windowWidth="20730" windowHeight="11160" tabRatio="688" firstSheet="10" activeTab="12"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AM36" i="10"/>
  <c r="C36" i="10"/>
  <c r="CO35" i="10"/>
  <c r="BW35" i="10"/>
  <c r="AM35" i="10"/>
  <c r="C35" i="10"/>
  <c r="CO34" i="10"/>
  <c r="BW34"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s="1"/>
  <c r="BE35" i="10" s="1"/>
  <c r="BE36" i="10" s="1"/>
</calcChain>
</file>

<file path=xl/sharedStrings.xml><?xml version="1.0" encoding="utf-8"?>
<sst xmlns="http://schemas.openxmlformats.org/spreadsheetml/2006/main" count="1071" uniqueCount="576">
  <si>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</si>
  <si>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</si>
  <si>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</si>
  <si>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</si>
  <si>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</si>
  <si>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</si>
  <si>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</si>
  <si>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</si>
  <si>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</si>
  <si>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</si>
  <si>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</si>
  <si>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</si>
  <si>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</si>
  <si>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</si>
  <si>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</si>
  <si>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</si>
  <si>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</si>
  <si>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</si>
  <si>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</si>
  <si>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</si>
  <si>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</si>
  <si>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</si>
  <si>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</si>
  <si>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</si>
  <si>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</si>
  <si>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</si>
  <si>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</si>
  <si>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</si>
  <si>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</si>
  <si>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</si>
  <si>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</si>
  <si>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</si>
  <si>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</si>
  <si>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</si>
  <si>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</si>
  <si>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</si>
  <si>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</si>
  <si>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</si>
  <si>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</si>
  <si>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</si>
  <si>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</si>
  <si>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</si>
  <si>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</si>
  <si>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</si>
  <si>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</si>
  <si>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</si>
  <si>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</si>
  <si>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</si>
  <si>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</si>
  <si>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</si>
  <si>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</si>
  <si>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</si>
  <si>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</si>
  <si>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</si>
  <si>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</si>
  <si>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</si>
  <si>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</si>
  <si>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</si>
  <si>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</si>
  <si>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</si>
  <si>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</si>
  <si>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</si>
  <si>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</si>
  <si>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</si>
  <si>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</si>
  <si>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</si>
  <si>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</si>
  <si>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</si>
  <si>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</si>
  <si>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</si>
  <si>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</si>
  <si>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</si>
  <si>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</si>
  <si>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</si>
  <si>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</si>
  <si>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</si>
  <si>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</si>
  <si>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</si>
  <si>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</si>
  <si>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</si>
  <si>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</si>
  <si>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</si>
  <si>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</si>
  <si>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</si>
  <si>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</si>
  <si>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Ⅳ－２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</si>
  <si>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</si>
  <si>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</si>
  <si>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</si>
  <si>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</si>
  <si>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</si>
  <si>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</si>
  <si>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</si>
  <si>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</si>
  <si>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</si>
  <si>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</si>
  <si>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</si>
  <si>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</si>
  <si>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滑川町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</si>
  <si>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</si>
  <si>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</si>
  <si>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</si>
  <si>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</si>
  <si>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</si>
  <si>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</si>
  <si>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</si>
  <si>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</si>
  <si>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</si>
  <si>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</si>
  <si>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</si>
  <si>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</si>
  <si>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</si>
  <si>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</si>
  <si>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</si>
  <si>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</si>
  <si>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</si>
  <si>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</si>
  <si>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</si>
  <si>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</si>
  <si>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</si>
  <si>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</si>
  <si>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</si>
  <si>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</si>
  <si>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</si>
  <si>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</si>
  <si>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</si>
  <si>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</si>
  <si>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</si>
  <si>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</si>
  <si>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</si>
  <si>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</si>
  <si>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</si>
  <si>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</si>
  <si>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</si>
  <si>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</si>
  <si>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</si>
  <si>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</si>
  <si>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</si>
  <si>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</si>
  <si>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</si>
  <si>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</si>
  <si>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</si>
  <si>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</si>
  <si>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</si>
  <si>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</si>
  <si>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</si>
  <si>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</si>
  <si>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</si>
  <si>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</si>
  <si>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</si>
  <si>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</si>
  <si>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</si>
  <si>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</si>
  <si>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5"/>
  </si>
  <si>
    <t>うち日本人(％)</t>
    <phoneticPr fontId="5"/>
  </si>
  <si>
    <t>1.2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</si>
  <si>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</si>
  <si>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</si>
  <si>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</si>
  <si>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</si>
  <si>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</si>
  <si>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</si>
  <si>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</si>
  <si>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</si>
  <si>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</si>
  <si>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</si>
  <si>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</si>
  <si>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</si>
  <si>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</si>
  <si>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</si>
  <si>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</si>
  <si>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</si>
  <si>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</si>
  <si>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</si>
  <si>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</si>
  <si>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</si>
  <si>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</si>
  <si>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</si>
  <si>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</si>
  <si>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</si>
  <si>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</si>
  <si>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</si>
  <si>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</si>
  <si>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</si>
  <si>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</si>
  <si>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</si>
  <si>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</si>
  <si>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</si>
  <si>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</si>
  <si>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</si>
  <si>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</si>
  <si>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</si>
  <si>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</si>
  <si>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</si>
  <si>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</si>
  <si>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</si>
  <si>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</si>
  <si>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</si>
  <si>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</si>
  <si>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</si>
  <si>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</si>
  <si>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</si>
  <si>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</si>
  <si>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</si>
  <si>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</si>
  <si>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</si>
  <si>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</si>
  <si>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</si>
  <si>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</si>
  <si>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</si>
  <si>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</si>
  <si>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</si>
  <si>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</si>
  <si>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埼玉県滑川町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</si>
  <si>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</si>
  <si>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</si>
  <si>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</si>
  <si>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</si>
  <si>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</si>
  <si>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</si>
  <si>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</si>
  <si>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</si>
  <si>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</si>
  <si>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</si>
  <si>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</si>
  <si>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</si>
  <si>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</si>
  <si>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</si>
  <si>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</si>
  <si>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</si>
  <si>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</si>
  <si>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</si>
  <si>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</si>
  <si>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</si>
  <si>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</si>
  <si>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</si>
  <si>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</si>
  <si>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</si>
  <si>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</si>
  <si>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</si>
  <si>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</si>
  <si>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</si>
  <si>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</si>
  <si>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</si>
  <si>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</si>
  <si>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</si>
  <si>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</si>
  <si>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</si>
  <si>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</si>
  <si>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</si>
  <si>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</si>
  <si>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</si>
  <si>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</si>
  <si>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</si>
  <si>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</si>
  <si>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</si>
  <si>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</si>
  <si>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</si>
  <si>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</si>
  <si>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</si>
  <si>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</si>
  <si>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</si>
  <si>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</si>
  <si>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</si>
  <si>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</si>
  <si>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</si>
  <si>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</si>
  <si>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</si>
  <si>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</si>
  <si>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</si>
  <si>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</si>
  <si>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</si>
  <si>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</si>
  <si>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</si>
  <si>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</si>
  <si>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</si>
  <si>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</si>
  <si>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</si>
  <si>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</si>
  <si>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</si>
  <si>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</si>
  <si>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</si>
  <si>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</si>
  <si>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</si>
  <si>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</si>
  <si>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</si>
  <si>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</si>
  <si>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</si>
  <si>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</si>
  <si>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</si>
  <si>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</si>
  <si>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</si>
  <si>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</si>
  <si>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</si>
  <si>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</si>
  <si>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</si>
  <si>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</si>
  <si>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</si>
  <si>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</si>
  <si>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</si>
  <si>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</si>
  <si>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</si>
  <si>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</si>
  <si>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</si>
  <si>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</si>
  <si>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</si>
  <si>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</si>
  <si>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</si>
  <si>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</si>
  <si>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</si>
  <si>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</si>
  <si>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</si>
  <si>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</si>
  <si>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</si>
  <si>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</si>
  <si>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</si>
  <si>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</si>
  <si>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</si>
  <si>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</si>
  <si>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</si>
  <si>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</si>
  <si>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</si>
  <si>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</si>
  <si>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</si>
  <si>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</si>
  <si>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</si>
  <si>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</si>
  <si>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</si>
  <si>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</si>
  <si>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</si>
  <si>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</si>
  <si>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</si>
  <si>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</si>
  <si>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</si>
  <si>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</si>
  <si>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</si>
  <si>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</si>
  <si>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</si>
  <si>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</si>
  <si>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</si>
  <si>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</si>
  <si>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</si>
  <si>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</si>
  <si>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</si>
  <si>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</si>
  <si>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</si>
  <si>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</si>
  <si>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</si>
  <si>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</si>
  <si>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</si>
  <si>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</si>
  <si>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</si>
  <si>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</si>
  <si>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</si>
  <si>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</si>
  <si>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</si>
  <si>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</si>
  <si>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</si>
  <si>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</si>
  <si>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</si>
  <si>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</si>
  <si>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</si>
  <si>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</si>
  <si>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</si>
  <si>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</si>
  <si>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</si>
  <si>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</si>
  <si>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</si>
  <si>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埼玉県滑川町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</si>
  <si>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</si>
  <si>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</si>
  <si>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</si>
  <si>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</si>
  <si>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</si>
  <si>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</si>
  <si>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</si>
  <si>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</si>
  <si>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</si>
  <si>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</si>
  <si>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</si>
  <si>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</si>
  <si>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</si>
  <si>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</si>
  <si>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</si>
  <si>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</si>
  <si>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</si>
  <si>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</si>
  <si>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</si>
  <si>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</si>
  <si>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</si>
  <si>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</si>
  <si>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</si>
  <si>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</si>
  <si>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</si>
  <si>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</si>
  <si>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</si>
  <si>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</si>
  <si>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</si>
  <si>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</si>
  <si>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</si>
  <si>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</si>
  <si>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</si>
  <si>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</si>
  <si>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</si>
  <si>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</si>
  <si>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</si>
  <si>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</si>
  <si>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</si>
  <si>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</si>
  <si>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農業集落排水事業特別会計</t>
    <phoneticPr fontId="5"/>
  </si>
  <si>
    <t>浄化槽事業特別会計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</si>
  <si>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</si>
  <si>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</si>
  <si>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</si>
  <si>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</si>
  <si>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</si>
  <si>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</si>
  <si>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</si>
  <si>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</si>
  <si>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</si>
  <si>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</si>
  <si>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</si>
  <si>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</si>
  <si>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</si>
  <si>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</si>
  <si>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</si>
  <si>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</si>
  <si>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</si>
  <si>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</si>
  <si>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</si>
  <si>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</si>
  <si>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</si>
  <si>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</si>
  <si>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</si>
  <si>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</si>
  <si>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</si>
  <si>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</si>
  <si>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</si>
  <si>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</si>
  <si>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</si>
  <si>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</si>
  <si>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</si>
  <si>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</si>
  <si>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</si>
  <si>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</si>
  <si>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</si>
  <si>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</si>
  <si>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</si>
  <si>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</si>
  <si>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</si>
  <si>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</si>
  <si>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</si>
  <si>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</si>
  <si>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</si>
  <si>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</si>
  <si>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</si>
  <si>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</si>
  <si>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</si>
  <si>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</si>
  <si>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</si>
  <si>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</si>
  <si>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</si>
  <si>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</si>
  <si>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</si>
  <si>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</si>
  <si>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</si>
  <si>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</si>
  <si>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</si>
  <si>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</si>
  <si>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</si>
  <si>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</si>
  <si>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</si>
  <si>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</si>
  <si>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</si>
  <si>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</si>
  <si>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</si>
  <si>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</si>
  <si>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</si>
  <si>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</si>
  <si>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</si>
  <si>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</si>
  <si>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</si>
  <si>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</si>
  <si>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</si>
  <si>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</si>
  <si>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</si>
  <si>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</si>
  <si>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</si>
  <si>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</si>
  <si>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</si>
  <si>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</si>
  <si>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</si>
  <si>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</si>
  <si>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</si>
  <si>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</si>
  <si>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</si>
  <si>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</si>
  <si>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</si>
  <si>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</si>
  <si>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</si>
  <si>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</si>
  <si>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</si>
  <si>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</si>
  <si>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</si>
  <si>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</si>
  <si>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</si>
  <si>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</si>
  <si>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</si>
  <si>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</si>
  <si>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</si>
  <si>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</si>
  <si>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</si>
  <si>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</si>
  <si>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</si>
  <si>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</si>
  <si>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</si>
  <si>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</si>
  <si>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</si>
  <si>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</si>
  <si>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</si>
  <si>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</si>
  <si>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</si>
  <si>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</si>
  <si>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</si>
  <si>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</si>
  <si>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</si>
  <si>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</si>
  <si>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</si>
  <si>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</si>
  <si>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</si>
  <si>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</si>
  <si>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</si>
  <si>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</si>
  <si>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</si>
  <si>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</si>
  <si>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</si>
  <si>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</si>
  <si>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</si>
  <si>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</si>
  <si>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</si>
  <si>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</si>
  <si>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</si>
  <si>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</si>
  <si>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</si>
  <si>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</si>
  <si>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</si>
  <si>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H28</t>
  </si>
  <si>
    <t>H29</t>
  </si>
  <si>
    <t>H30</t>
  </si>
  <si>
    <t>R01</t>
  </si>
  <si>
    <t>R02</t>
  </si>
  <si>
    <t>▲ 6.96</t>
  </si>
  <si>
    <t>▲ 1.76</t>
  </si>
  <si>
    <t>▲ 0.19</t>
  </si>
  <si>
    <t>▲ 1.62</t>
  </si>
  <si>
    <t>水道事業会計</t>
  </si>
  <si>
    <t>一般会計</t>
  </si>
  <si>
    <t>介護保険特別会計</t>
  </si>
  <si>
    <t>国民健康保険特別会計</t>
  </si>
  <si>
    <t>下水道事業特別会計</t>
  </si>
  <si>
    <t>後期高齢者医療特別会計</t>
  </si>
  <si>
    <t>浄化槽事業特別会計</t>
  </si>
  <si>
    <t>農業集落排水事業特別会計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</si>
  <si>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</si>
  <si>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</si>
  <si>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</si>
  <si>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</si>
  <si>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</si>
  <si>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</si>
  <si>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</si>
  <si>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</si>
  <si>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公共施設整備基金</t>
    <phoneticPr fontId="2"/>
  </si>
  <si>
    <t>商工業振興基金</t>
    <phoneticPr fontId="2"/>
  </si>
  <si>
    <t>森林環境基金</t>
    <phoneticPr fontId="2"/>
  </si>
  <si>
    <t>学校施設整備基金</t>
    <phoneticPr fontId="2"/>
  </si>
  <si>
    <t>まちづくり応援基金</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</si>
</sst>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67293</c:v>
                </c:pt>
                <c:pt idx="1">
                  <c:v>67343</c:v>
                </c:pt>
                <c:pt idx="2">
                  <c:v>73475</c:v>
                </c:pt>
                <c:pt idx="3">
                  <c:v>87464</c:v>
                </c:pt>
                <c:pt idx="4">
                  <c:v>96248</c:v>
                </c:pt>
              </c:numCache>
            </c:numRef>
          </c:val>
          <c:smooth val="0"/>
          <c:extLst>
            <c:ext xmlns:c16="http://schemas.microsoft.com/office/drawing/2014/chart" uri="{C3380CC4-5D6E-409C-BE32-E72D297353CC}">
              <c16:uniqueId val="{00000000-11ED-4E67-B11F-27B00EB5E60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21632</c:v>
                </c:pt>
                <c:pt idx="1">
                  <c:v>16960</c:v>
                </c:pt>
                <c:pt idx="2">
                  <c:v>33155</c:v>
                </c:pt>
                <c:pt idx="3">
                  <c:v>15358</c:v>
                </c:pt>
                <c:pt idx="4">
                  <c:v>13689</c:v>
                </c:pt>
              </c:numCache>
            </c:numRef>
          </c:val>
          <c:smooth val="0"/>
          <c:extLst>
            <c:ext xmlns:c16="http://schemas.microsoft.com/office/drawing/2014/chart" uri="{C3380CC4-5D6E-409C-BE32-E72D297353CC}">
              <c16:uniqueId val="{00000001-11ED-4E67-B11F-27B00EB5E60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6.39</c:v>
                </c:pt>
                <c:pt idx="1">
                  <c:v>6.44</c:v>
                </c:pt>
                <c:pt idx="2">
                  <c:v>6.65</c:v>
                </c:pt>
                <c:pt idx="3">
                  <c:v>3.6</c:v>
                </c:pt>
                <c:pt idx="4">
                  <c:v>8.14</c:v>
                </c:pt>
              </c:numCache>
            </c:numRef>
          </c:val>
          <c:extLst>
            <c:ext xmlns:c16="http://schemas.microsoft.com/office/drawing/2014/chart" uri="{C3380CC4-5D6E-409C-BE32-E72D297353CC}">
              <c16:uniqueId val="{00000000-A916-4D56-A6EB-6A78F2D72AD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7.75</c:v>
                </c:pt>
                <c:pt idx="1">
                  <c:v>5.86</c:v>
                </c:pt>
                <c:pt idx="2">
                  <c:v>5.33</c:v>
                </c:pt>
                <c:pt idx="3">
                  <c:v>6.64</c:v>
                </c:pt>
                <c:pt idx="4">
                  <c:v>9.33</c:v>
                </c:pt>
              </c:numCache>
            </c:numRef>
          </c:val>
          <c:extLst>
            <c:ext xmlns:c16="http://schemas.microsoft.com/office/drawing/2014/chart" uri="{C3380CC4-5D6E-409C-BE32-E72D297353CC}">
              <c16:uniqueId val="{00000001-A916-4D56-A6EB-6A78F2D72AD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-6.96</c:v>
                </c:pt>
                <c:pt idx="1">
                  <c:v>-1.76</c:v>
                </c:pt>
                <c:pt idx="2">
                  <c:v>-0.19</c:v>
                </c:pt>
                <c:pt idx="3">
                  <c:v>-1.62</c:v>
                </c:pt>
                <c:pt idx="4">
                  <c:v>7.86</c:v>
                </c:pt>
              </c:numCache>
            </c:numRef>
          </c:val>
          <c:smooth val="0"/>
          <c:extLst>
            <c:ext xmlns:c16="http://schemas.microsoft.com/office/drawing/2014/chart" uri="{C3380CC4-5D6E-409C-BE32-E72D297353CC}">
              <c16:uniqueId val="{00000002-A916-4D56-A6EB-6A78F2D72AD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947B-47B6-B709-2618007DAD2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47B-47B6-B709-2618007DAD24}"/>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0.3</c:v>
                </c:pt>
                <c:pt idx="2">
                  <c:v>#N/A</c:v>
                </c:pt>
                <c:pt idx="3">
                  <c:v>0.2</c:v>
                </c:pt>
                <c:pt idx="4">
                  <c:v>#N/A</c:v>
                </c:pt>
                <c:pt idx="5">
                  <c:v>0.26</c:v>
                </c:pt>
                <c:pt idx="6">
                  <c:v>#N/A</c:v>
                </c:pt>
                <c:pt idx="7">
                  <c:v>0.1</c:v>
                </c:pt>
                <c:pt idx="8">
                  <c:v>#N/A</c:v>
                </c:pt>
                <c:pt idx="9">
                  <c:v>0.17</c:v>
                </c:pt>
              </c:numCache>
            </c:numRef>
          </c:val>
          <c:extLst>
            <c:ext xmlns:c16="http://schemas.microsoft.com/office/drawing/2014/chart" uri="{C3380CC4-5D6E-409C-BE32-E72D297353CC}">
              <c16:uniqueId val="{00000002-947B-47B6-B709-2618007DAD24}"/>
            </c:ext>
          </c:extLst>
        </c:ser>
        <c:ser>
          <c:idx val="3"/>
          <c:order val="3"/>
          <c:tx>
            <c:strRef>
              <c:f>データシート!$A$30</c:f>
              <c:strCache>
                <c:ptCount val="1"/>
                <c:pt idx="0">
                  <c:v>浄化槽事業特別会計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0.05</c:v>
                </c:pt>
                <c:pt idx="2">
                  <c:v>#N/A</c:v>
                </c:pt>
                <c:pt idx="3">
                  <c:v>0.03</c:v>
                </c:pt>
                <c:pt idx="4">
                  <c:v>#N/A</c:v>
                </c:pt>
                <c:pt idx="5">
                  <c:v>0.15</c:v>
                </c:pt>
                <c:pt idx="6">
                  <c:v>#N/A</c:v>
                </c:pt>
                <c:pt idx="7">
                  <c:v>0.24</c:v>
                </c:pt>
                <c:pt idx="8">
                  <c:v>#N/A</c:v>
                </c:pt>
                <c:pt idx="9">
                  <c:v>0.24</c:v>
                </c:pt>
              </c:numCache>
            </c:numRef>
          </c:val>
          <c:extLst>
            <c:ext xmlns:c16="http://schemas.microsoft.com/office/drawing/2014/chart" uri="{C3380CC4-5D6E-409C-BE32-E72D297353CC}">
              <c16:uniqueId val="{00000003-947B-47B6-B709-2618007DAD24}"/>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0.37</c:v>
                </c:pt>
                <c:pt idx="2">
                  <c:v>#N/A</c:v>
                </c:pt>
                <c:pt idx="3">
                  <c:v>0.43</c:v>
                </c:pt>
                <c:pt idx="4">
                  <c:v>#N/A</c:v>
                </c:pt>
                <c:pt idx="5">
                  <c:v>0.45</c:v>
                </c:pt>
                <c:pt idx="6">
                  <c:v>#N/A</c:v>
                </c:pt>
                <c:pt idx="7">
                  <c:v>0.42</c:v>
                </c:pt>
                <c:pt idx="8">
                  <c:v>#N/A</c:v>
                </c:pt>
                <c:pt idx="9">
                  <c:v>0.26</c:v>
                </c:pt>
              </c:numCache>
            </c:numRef>
          </c:val>
          <c:extLst>
            <c:ext xmlns:c16="http://schemas.microsoft.com/office/drawing/2014/chart" uri="{C3380CC4-5D6E-409C-BE32-E72D297353CC}">
              <c16:uniqueId val="{00000004-947B-47B6-B709-2618007DAD24}"/>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0.39</c:v>
                </c:pt>
                <c:pt idx="2">
                  <c:v>#N/A</c:v>
                </c:pt>
                <c:pt idx="3">
                  <c:v>0.73</c:v>
                </c:pt>
                <c:pt idx="4">
                  <c:v>#N/A</c:v>
                </c:pt>
                <c:pt idx="5">
                  <c:v>0.56000000000000005</c:v>
                </c:pt>
                <c:pt idx="6">
                  <c:v>#N/A</c:v>
                </c:pt>
                <c:pt idx="7">
                  <c:v>0.48</c:v>
                </c:pt>
                <c:pt idx="8">
                  <c:v>#N/A</c:v>
                </c:pt>
                <c:pt idx="9">
                  <c:v>0.45</c:v>
                </c:pt>
              </c:numCache>
            </c:numRef>
          </c:val>
          <c:extLst>
            <c:ext xmlns:c16="http://schemas.microsoft.com/office/drawing/2014/chart" uri="{C3380CC4-5D6E-409C-BE32-E72D297353CC}">
              <c16:uniqueId val="{00000005-947B-47B6-B709-2618007DAD24}"/>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0.68</c:v>
                </c:pt>
                <c:pt idx="2">
                  <c:v>#N/A</c:v>
                </c:pt>
                <c:pt idx="3">
                  <c:v>1.27</c:v>
                </c:pt>
                <c:pt idx="4">
                  <c:v>#N/A</c:v>
                </c:pt>
                <c:pt idx="5">
                  <c:v>2.1</c:v>
                </c:pt>
                <c:pt idx="6">
                  <c:v>#N/A</c:v>
                </c:pt>
                <c:pt idx="7">
                  <c:v>2.0499999999999998</c:v>
                </c:pt>
                <c:pt idx="8">
                  <c:v>#N/A</c:v>
                </c:pt>
                <c:pt idx="9">
                  <c:v>1.65</c:v>
                </c:pt>
              </c:numCache>
            </c:numRef>
          </c:val>
          <c:extLst>
            <c:ext xmlns:c16="http://schemas.microsoft.com/office/drawing/2014/chart" uri="{C3380CC4-5D6E-409C-BE32-E72D297353CC}">
              <c16:uniqueId val="{00000006-947B-47B6-B709-2618007DAD24}"/>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2.68</c:v>
                </c:pt>
                <c:pt idx="2">
                  <c:v>#N/A</c:v>
                </c:pt>
                <c:pt idx="3">
                  <c:v>2.15</c:v>
                </c:pt>
                <c:pt idx="4">
                  <c:v>#N/A</c:v>
                </c:pt>
                <c:pt idx="5">
                  <c:v>3.52</c:v>
                </c:pt>
                <c:pt idx="6">
                  <c:v>#N/A</c:v>
                </c:pt>
                <c:pt idx="7">
                  <c:v>3.53</c:v>
                </c:pt>
                <c:pt idx="8">
                  <c:v>#N/A</c:v>
                </c:pt>
                <c:pt idx="9">
                  <c:v>2.4300000000000002</c:v>
                </c:pt>
              </c:numCache>
            </c:numRef>
          </c:val>
          <c:extLst>
            <c:ext xmlns:c16="http://schemas.microsoft.com/office/drawing/2014/chart" uri="{C3380CC4-5D6E-409C-BE32-E72D297353CC}">
              <c16:uniqueId val="{00000007-947B-47B6-B709-2618007DAD24}"/>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6.38</c:v>
                </c:pt>
                <c:pt idx="2">
                  <c:v>#N/A</c:v>
                </c:pt>
                <c:pt idx="3">
                  <c:v>6.43</c:v>
                </c:pt>
                <c:pt idx="4">
                  <c:v>#N/A</c:v>
                </c:pt>
                <c:pt idx="5">
                  <c:v>6.65</c:v>
                </c:pt>
                <c:pt idx="6">
                  <c:v>#N/A</c:v>
                </c:pt>
                <c:pt idx="7">
                  <c:v>3.59</c:v>
                </c:pt>
                <c:pt idx="8">
                  <c:v>#N/A</c:v>
                </c:pt>
                <c:pt idx="9">
                  <c:v>8.14</c:v>
                </c:pt>
              </c:numCache>
            </c:numRef>
          </c:val>
          <c:extLst>
            <c:ext xmlns:c16="http://schemas.microsoft.com/office/drawing/2014/chart" uri="{C3380CC4-5D6E-409C-BE32-E72D297353CC}">
              <c16:uniqueId val="{00000008-947B-47B6-B709-2618007DAD24}"/>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22.26</c:v>
                </c:pt>
                <c:pt idx="2">
                  <c:v>#N/A</c:v>
                </c:pt>
                <c:pt idx="3">
                  <c:v>22.37</c:v>
                </c:pt>
                <c:pt idx="4">
                  <c:v>#N/A</c:v>
                </c:pt>
                <c:pt idx="5">
                  <c:v>23.24</c:v>
                </c:pt>
                <c:pt idx="6">
                  <c:v>#N/A</c:v>
                </c:pt>
                <c:pt idx="7">
                  <c:v>22.97</c:v>
                </c:pt>
                <c:pt idx="8">
                  <c:v>#N/A</c:v>
                </c:pt>
                <c:pt idx="9">
                  <c:v>20.72</c:v>
                </c:pt>
              </c:numCache>
            </c:numRef>
          </c:val>
          <c:extLst>
            <c:ext xmlns:c16="http://schemas.microsoft.com/office/drawing/2014/chart" uri="{C3380CC4-5D6E-409C-BE32-E72D297353CC}">
              <c16:uniqueId val="{00000009-947B-47B6-B709-2618007DAD2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417</c:v>
                </c:pt>
                <c:pt idx="5">
                  <c:v>425</c:v>
                </c:pt>
                <c:pt idx="8">
                  <c:v>431</c:v>
                </c:pt>
                <c:pt idx="11">
                  <c:v>431</c:v>
                </c:pt>
                <c:pt idx="14">
                  <c:v>433</c:v>
                </c:pt>
              </c:numCache>
            </c:numRef>
          </c:val>
          <c:extLst>
            <c:ext xmlns:c16="http://schemas.microsoft.com/office/drawing/2014/chart" uri="{C3380CC4-5D6E-409C-BE32-E72D297353CC}">
              <c16:uniqueId val="{00000000-41AC-40A3-B8EC-0A982EE665D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1AC-40A3-B8EC-0A982EE665D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63</c:v>
                </c:pt>
                <c:pt idx="3">
                  <c:v>63</c:v>
                </c:pt>
                <c:pt idx="6">
                  <c:v>50</c:v>
                </c:pt>
                <c:pt idx="9">
                  <c:v>50</c:v>
                </c:pt>
                <c:pt idx="12">
                  <c:v>9</c:v>
                </c:pt>
              </c:numCache>
            </c:numRef>
          </c:val>
          <c:extLst>
            <c:ext xmlns:c16="http://schemas.microsoft.com/office/drawing/2014/chart" uri="{C3380CC4-5D6E-409C-BE32-E72D297353CC}">
              <c16:uniqueId val="{00000002-41AC-40A3-B8EC-0A982EE665D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21</c:v>
                </c:pt>
                <c:pt idx="3">
                  <c:v>21</c:v>
                </c:pt>
                <c:pt idx="6">
                  <c:v>21</c:v>
                </c:pt>
                <c:pt idx="9">
                  <c:v>17</c:v>
                </c:pt>
                <c:pt idx="12">
                  <c:v>16</c:v>
                </c:pt>
              </c:numCache>
            </c:numRef>
          </c:val>
          <c:extLst>
            <c:ext xmlns:c16="http://schemas.microsoft.com/office/drawing/2014/chart" uri="{C3380CC4-5D6E-409C-BE32-E72D297353CC}">
              <c16:uniqueId val="{00000003-41AC-40A3-B8EC-0A982EE665D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137</c:v>
                </c:pt>
                <c:pt idx="3">
                  <c:v>138</c:v>
                </c:pt>
                <c:pt idx="6">
                  <c:v>141</c:v>
                </c:pt>
                <c:pt idx="9">
                  <c:v>154</c:v>
                </c:pt>
                <c:pt idx="12">
                  <c:v>156</c:v>
                </c:pt>
              </c:numCache>
            </c:numRef>
          </c:val>
          <c:extLst>
            <c:ext xmlns:c16="http://schemas.microsoft.com/office/drawing/2014/chart" uri="{C3380CC4-5D6E-409C-BE32-E72D297353CC}">
              <c16:uniqueId val="{00000004-41AC-40A3-B8EC-0A982EE665D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1AC-40A3-B8EC-0A982EE665D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1AC-40A3-B8EC-0A982EE665D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651</c:v>
                </c:pt>
                <c:pt idx="3">
                  <c:v>674</c:v>
                </c:pt>
                <c:pt idx="6">
                  <c:v>671</c:v>
                </c:pt>
                <c:pt idx="9">
                  <c:v>633</c:v>
                </c:pt>
                <c:pt idx="12">
                  <c:v>587</c:v>
                </c:pt>
              </c:numCache>
            </c:numRef>
          </c:val>
          <c:extLst>
            <c:ext xmlns:c16="http://schemas.microsoft.com/office/drawing/2014/chart" uri="{C3380CC4-5D6E-409C-BE32-E72D297353CC}">
              <c16:uniqueId val="{00000007-41AC-40A3-B8EC-0A982EE665D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455</c:v>
                </c:pt>
                <c:pt idx="2">
                  <c:v>#N/A</c:v>
                </c:pt>
                <c:pt idx="3">
                  <c:v>#N/A</c:v>
                </c:pt>
                <c:pt idx="4">
                  <c:v>471</c:v>
                </c:pt>
                <c:pt idx="5">
                  <c:v>#N/A</c:v>
                </c:pt>
                <c:pt idx="6">
                  <c:v>#N/A</c:v>
                </c:pt>
                <c:pt idx="7">
                  <c:v>452</c:v>
                </c:pt>
                <c:pt idx="8">
                  <c:v>#N/A</c:v>
                </c:pt>
                <c:pt idx="9">
                  <c:v>#N/A</c:v>
                </c:pt>
                <c:pt idx="10">
                  <c:v>423</c:v>
                </c:pt>
                <c:pt idx="11">
                  <c:v>#N/A</c:v>
                </c:pt>
                <c:pt idx="12">
                  <c:v>#N/A</c:v>
                </c:pt>
                <c:pt idx="13">
                  <c:v>335</c:v>
                </c:pt>
                <c:pt idx="14">
                  <c:v>#N/A</c:v>
                </c:pt>
              </c:numCache>
            </c:numRef>
          </c:val>
          <c:smooth val="0"/>
          <c:extLst>
            <c:ext xmlns:c16="http://schemas.microsoft.com/office/drawing/2014/chart" uri="{C3380CC4-5D6E-409C-BE32-E72D297353CC}">
              <c16:uniqueId val="{00000008-41AC-40A3-B8EC-0A982EE665D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5195</c:v>
                </c:pt>
                <c:pt idx="5">
                  <c:v>5165</c:v>
                </c:pt>
                <c:pt idx="8">
                  <c:v>5274</c:v>
                </c:pt>
                <c:pt idx="11">
                  <c:v>5187</c:v>
                </c:pt>
                <c:pt idx="14">
                  <c:v>5236</c:v>
                </c:pt>
              </c:numCache>
            </c:numRef>
          </c:val>
          <c:extLst>
            <c:ext xmlns:c16="http://schemas.microsoft.com/office/drawing/2014/chart" uri="{C3380CC4-5D6E-409C-BE32-E72D297353CC}">
              <c16:uniqueId val="{00000000-1C1C-4C24-91CB-A1DFDDBC9AC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1C1C-4C24-91CB-A1DFDDBC9AC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733</c:v>
                </c:pt>
                <c:pt idx="5">
                  <c:v>699</c:v>
                </c:pt>
                <c:pt idx="8">
                  <c:v>702</c:v>
                </c:pt>
                <c:pt idx="11">
                  <c:v>799</c:v>
                </c:pt>
                <c:pt idx="14">
                  <c:v>1024</c:v>
                </c:pt>
              </c:numCache>
            </c:numRef>
          </c:val>
          <c:extLst>
            <c:ext xmlns:c16="http://schemas.microsoft.com/office/drawing/2014/chart" uri="{C3380CC4-5D6E-409C-BE32-E72D297353CC}">
              <c16:uniqueId val="{00000002-1C1C-4C24-91CB-A1DFDDBC9AC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C1C-4C24-91CB-A1DFDDBC9AC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C1C-4C24-91CB-A1DFDDBC9AC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C1C-4C24-91CB-A1DFDDBC9AC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777</c:v>
                </c:pt>
                <c:pt idx="3">
                  <c:v>860</c:v>
                </c:pt>
                <c:pt idx="6">
                  <c:v>823</c:v>
                </c:pt>
                <c:pt idx="9">
                  <c:v>826</c:v>
                </c:pt>
                <c:pt idx="12">
                  <c:v>806</c:v>
                </c:pt>
              </c:numCache>
            </c:numRef>
          </c:val>
          <c:extLst>
            <c:ext xmlns:c16="http://schemas.microsoft.com/office/drawing/2014/chart" uri="{C3380CC4-5D6E-409C-BE32-E72D297353CC}">
              <c16:uniqueId val="{00000006-1C1C-4C24-91CB-A1DFDDBC9AC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140</c:v>
                </c:pt>
                <c:pt idx="3">
                  <c:v>141</c:v>
                </c:pt>
                <c:pt idx="6">
                  <c:v>126</c:v>
                </c:pt>
                <c:pt idx="9">
                  <c:v>175</c:v>
                </c:pt>
                <c:pt idx="12">
                  <c:v>282</c:v>
                </c:pt>
              </c:numCache>
            </c:numRef>
          </c:val>
          <c:extLst>
            <c:ext xmlns:c16="http://schemas.microsoft.com/office/drawing/2014/chart" uri="{C3380CC4-5D6E-409C-BE32-E72D297353CC}">
              <c16:uniqueId val="{00000007-1C1C-4C24-91CB-A1DFDDBC9AC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1535</c:v>
                </c:pt>
                <c:pt idx="3">
                  <c:v>1555</c:v>
                </c:pt>
                <c:pt idx="6">
                  <c:v>1492</c:v>
                </c:pt>
                <c:pt idx="9">
                  <c:v>1431</c:v>
                </c:pt>
                <c:pt idx="12">
                  <c:v>1439</c:v>
                </c:pt>
              </c:numCache>
            </c:numRef>
          </c:val>
          <c:extLst>
            <c:ext xmlns:c16="http://schemas.microsoft.com/office/drawing/2014/chart" uri="{C3380CC4-5D6E-409C-BE32-E72D297353CC}">
              <c16:uniqueId val="{00000008-1C1C-4C24-91CB-A1DFDDBC9AC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159</c:v>
                </c:pt>
                <c:pt idx="3">
                  <c:v>109</c:v>
                </c:pt>
                <c:pt idx="6">
                  <c:v>59</c:v>
                </c:pt>
                <c:pt idx="9">
                  <c:v>9</c:v>
                </c:pt>
                <c:pt idx="12">
                  <c:v>0</c:v>
                </c:pt>
              </c:numCache>
            </c:numRef>
          </c:val>
          <c:extLst>
            <c:ext xmlns:c16="http://schemas.microsoft.com/office/drawing/2014/chart" uri="{C3380CC4-5D6E-409C-BE32-E72D297353CC}">
              <c16:uniqueId val="{00000009-1C1C-4C24-91CB-A1DFDDBC9AC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5790</c:v>
                </c:pt>
                <c:pt idx="3">
                  <c:v>5510</c:v>
                </c:pt>
                <c:pt idx="6">
                  <c:v>5520</c:v>
                </c:pt>
                <c:pt idx="9">
                  <c:v>5290</c:v>
                </c:pt>
                <c:pt idx="12">
                  <c:v>5301</c:v>
                </c:pt>
              </c:numCache>
            </c:numRef>
          </c:val>
          <c:extLst>
            <c:ext xmlns:c16="http://schemas.microsoft.com/office/drawing/2014/chart" uri="{C3380CC4-5D6E-409C-BE32-E72D297353CC}">
              <c16:uniqueId val="{0000000A-1C1C-4C24-91CB-A1DFDDBC9AC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2471</c:v>
                </c:pt>
                <c:pt idx="2">
                  <c:v>#N/A</c:v>
                </c:pt>
                <c:pt idx="3">
                  <c:v>#N/A</c:v>
                </c:pt>
                <c:pt idx="4">
                  <c:v>2310</c:v>
                </c:pt>
                <c:pt idx="5">
                  <c:v>#N/A</c:v>
                </c:pt>
                <c:pt idx="6">
                  <c:v>#N/A</c:v>
                </c:pt>
                <c:pt idx="7">
                  <c:v>2044</c:v>
                </c:pt>
                <c:pt idx="8">
                  <c:v>#N/A</c:v>
                </c:pt>
                <c:pt idx="9">
                  <c:v>#N/A</c:v>
                </c:pt>
                <c:pt idx="10">
                  <c:v>1745</c:v>
                </c:pt>
                <c:pt idx="11">
                  <c:v>#N/A</c:v>
                </c:pt>
                <c:pt idx="12">
                  <c:v>#N/A</c:v>
                </c:pt>
                <c:pt idx="13">
                  <c:v>1569</c:v>
                </c:pt>
                <c:pt idx="14">
                  <c:v>#N/A</c:v>
                </c:pt>
              </c:numCache>
            </c:numRef>
          </c:val>
          <c:smooth val="0"/>
          <c:extLst>
            <c:ext xmlns:c16="http://schemas.microsoft.com/office/drawing/2014/chart" uri="{C3380CC4-5D6E-409C-BE32-E72D297353CC}">
              <c16:uniqueId val="{0000000B-1C1C-4C24-91CB-A1DFDDBC9AC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224</c:v>
                </c:pt>
                <c:pt idx="1">
                  <c:v>282</c:v>
                </c:pt>
                <c:pt idx="2">
                  <c:v>422</c:v>
                </c:pt>
              </c:numCache>
            </c:numRef>
          </c:val>
          <c:extLst>
            <c:ext xmlns:c16="http://schemas.microsoft.com/office/drawing/2014/chart" uri="{C3380CC4-5D6E-409C-BE32-E72D297353CC}">
              <c16:uniqueId val="{00000000-D3CE-4DA1-BE24-FEC82C641E4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43</c:v>
                </c:pt>
                <c:pt idx="1">
                  <c:v>43</c:v>
                </c:pt>
                <c:pt idx="2">
                  <c:v>43</c:v>
                </c:pt>
              </c:numCache>
            </c:numRef>
          </c:val>
          <c:extLst>
            <c:ext xmlns:c16="http://schemas.microsoft.com/office/drawing/2014/chart" uri="{C3380CC4-5D6E-409C-BE32-E72D297353CC}">
              <c16:uniqueId val="{00000001-D3CE-4DA1-BE24-FEC82C641E4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151</c:v>
                </c:pt>
                <c:pt idx="1">
                  <c:v>152</c:v>
                </c:pt>
                <c:pt idx="2">
                  <c:v>154</c:v>
                </c:pt>
              </c:numCache>
            </c:numRef>
          </c:val>
          <c:extLst>
            <c:ext xmlns:c16="http://schemas.microsoft.com/office/drawing/2014/chart" uri="{C3380CC4-5D6E-409C-BE32-E72D297353CC}">
              <c16:uniqueId val="{00000002-D3CE-4DA1-BE24-FEC82C641E4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埼玉県滑川町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公営企業債の元利償還金に対する繰入金が増加傾向にあるが、一般会計における平成７年に借入した「月輪小学校用地取得事業」の元利償還金額が令和元年度で償還が終了したこと等により、元利償還金は令和元年度と比較し</a:t>
          </a:r>
          <a:r>
            <a:rPr kumimoji="1" lang="en-US" altLang="ja-JP" sz="1400">
              <a:latin typeface="ＭＳ ゴシック" pitchFamily="49" charset="-128"/>
              <a:ea typeface="ＭＳ ゴシック" pitchFamily="49" charset="-128"/>
            </a:rPr>
            <a:t>46</a:t>
          </a:r>
          <a:r>
            <a:rPr kumimoji="1" lang="ja-JP" altLang="en-US" sz="1400">
              <a:latin typeface="ＭＳ ゴシック" pitchFamily="49" charset="-128"/>
              <a:ea typeface="ＭＳ ゴシック" pitchFamily="49" charset="-128"/>
            </a:rPr>
            <a:t>百万円減少し、今後も過去に借入した大型建設事業の償還が進行することから元利償還金については減少傾向にある。以上のことにより、実質公債費比率の分子は減少であるため、実質公債費比率も減少傾向に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埼玉県滑川町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令和２年度は、学校教育施設等整備事業債（</a:t>
          </a:r>
          <a:r>
            <a:rPr kumimoji="1" lang="en-US" altLang="ja-JP" sz="1400">
              <a:latin typeface="ＭＳ ゴシック" pitchFamily="49" charset="-128"/>
              <a:ea typeface="ＭＳ ゴシック" pitchFamily="49" charset="-128"/>
            </a:rPr>
            <a:t>LAN</a:t>
          </a:r>
          <a:r>
            <a:rPr kumimoji="1" lang="ja-JP" altLang="en-US" sz="1400">
              <a:latin typeface="ＭＳ ゴシック" pitchFamily="49" charset="-128"/>
              <a:ea typeface="ＭＳ ゴシック" pitchFamily="49" charset="-128"/>
            </a:rPr>
            <a:t>整備）や減収補填債等の発行に伴い一般会計等に係る地方債の現在高が前年度と比較し</a:t>
          </a:r>
          <a:r>
            <a:rPr kumimoji="1" lang="en-US" altLang="ja-JP" sz="1400">
              <a:latin typeface="ＭＳ ゴシック" pitchFamily="49" charset="-128"/>
              <a:ea typeface="ＭＳ ゴシック" pitchFamily="49" charset="-128"/>
            </a:rPr>
            <a:t>11</a:t>
          </a:r>
          <a:r>
            <a:rPr kumimoji="1" lang="ja-JP" altLang="en-US" sz="1400">
              <a:latin typeface="ＭＳ ゴシック" pitchFamily="49" charset="-128"/>
              <a:ea typeface="ＭＳ ゴシック" pitchFamily="49" charset="-128"/>
            </a:rPr>
            <a:t>百万円増額したことや、比企広域市町村圏組合における斎場特別会計において新たな借り入れをしたことに伴い本町負担金が増額した一方で、余剰金の発生により基金積立（財政調整基金</a:t>
          </a:r>
          <a:r>
            <a:rPr kumimoji="1" lang="en-US" altLang="ja-JP" sz="1400">
              <a:latin typeface="ＭＳ ゴシック" pitchFamily="49" charset="-128"/>
              <a:ea typeface="ＭＳ ゴシック" pitchFamily="49" charset="-128"/>
            </a:rPr>
            <a:t>140</a:t>
          </a:r>
          <a:r>
            <a:rPr kumimoji="1" lang="ja-JP" altLang="en-US" sz="1400">
              <a:latin typeface="ＭＳ ゴシック" pitchFamily="49" charset="-128"/>
              <a:ea typeface="ＭＳ ゴシック" pitchFamily="49" charset="-128"/>
            </a:rPr>
            <a:t>百万円、介護保険給付費準備基金</a:t>
          </a:r>
          <a:r>
            <a:rPr kumimoji="1" lang="en-US" altLang="ja-JP" sz="1400">
              <a:latin typeface="ＭＳ ゴシック" pitchFamily="49" charset="-128"/>
              <a:ea typeface="ＭＳ ゴシック" pitchFamily="49" charset="-128"/>
            </a:rPr>
            <a:t>48</a:t>
          </a:r>
          <a:r>
            <a:rPr kumimoji="1" lang="ja-JP" altLang="en-US" sz="1400">
              <a:latin typeface="ＭＳ ゴシック" pitchFamily="49" charset="-128"/>
              <a:ea typeface="ＭＳ ゴシック" pitchFamily="49" charset="-128"/>
            </a:rPr>
            <a:t>百万円等）を行ったため、充当可能基金が前年度より</a:t>
          </a:r>
          <a:r>
            <a:rPr kumimoji="1" lang="en-US" altLang="ja-JP" sz="1400">
              <a:latin typeface="ＭＳ ゴシック" pitchFamily="49" charset="-128"/>
              <a:ea typeface="ＭＳ ゴシック" pitchFamily="49" charset="-128"/>
            </a:rPr>
            <a:t>225</a:t>
          </a:r>
          <a:r>
            <a:rPr kumimoji="1" lang="ja-JP" altLang="en-US" sz="1400">
              <a:latin typeface="ＭＳ ゴシック" pitchFamily="49" charset="-128"/>
              <a:ea typeface="ＭＳ ゴシック" pitchFamily="49" charset="-128"/>
            </a:rPr>
            <a:t>百万円増額した。将来負担比率の分子が前年度より</a:t>
          </a:r>
          <a:r>
            <a:rPr kumimoji="1" lang="en-US" altLang="ja-JP" sz="1400">
              <a:latin typeface="ＭＳ ゴシック" pitchFamily="49" charset="-128"/>
              <a:ea typeface="ＭＳ ゴシック" pitchFamily="49" charset="-128"/>
            </a:rPr>
            <a:t>176</a:t>
          </a:r>
          <a:r>
            <a:rPr kumimoji="1" lang="ja-JP" altLang="en-US" sz="1400">
              <a:latin typeface="ＭＳ ゴシック" pitchFamily="49" charset="-128"/>
              <a:ea typeface="ＭＳ ゴシック" pitchFamily="49" charset="-128"/>
            </a:rPr>
            <a:t>百万円減額したことにより、将来負担比率も前年度より減少している。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埼玉県滑川町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・新型コロナウイルス感染症の影響を受け各種事業の縮小や見送り、また新型コロナウイルス感染症地方創生臨時交付金を始めとした経済対策に係る国庫補助金の活用により、余剰金が発生したため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・事務事業の見直しによる歳出削減を図り、財政調整基金の取崩抑制・積立推進を図る。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・長寿命化による公共施設適正管理推進のため、公共施設整備基金の積立を推進。</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・公共施設整備基金：公共施設の整備費用に充てるため。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・商工業振興基金：町内商工業者の振興及び事業の充実発展を推進するため。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・学校施設整備基金：滑川町の学校施設を整備するため。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・ゴルフ場内ため池賃貸借料：町が賃借するゴルフ場内のため池に係る賃借料の支払にあてるため。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・まちづくり応援基金：滑川町の発展と活性化を願い、応援しようとする人々からの寄附金を募り、これを財源として各種事業を実施するため。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・森林環境基金：森林整備及びその促進に要する経費の財源に充てるため。</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・公共施設整備基金：公共施設適正管理推進のため、平成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・まちづくり応援基金：令和２年度にふるさと納税寄付金を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・森林環境基金：令和２年度に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千円積立し、今後公共施設改修時における木質化整備費に充当</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・長寿命化による公共施設適正管理推進のため、公共施設整備基金の積立を推進。</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・新型コロナウイルス感染症の影響を受け各種事業の縮小や見送り、また新型コロナウイルス感染症地方創生臨時交付金を始めとした経済対策に係る国庫補助金の活用により、余剰金が発生したため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・事務事業の見直しによる歳出削減を図り、財政調整基金の取崩抑制・積立推進を図る。残高は、標準財政規模の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％以上を目標とする。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・増減なし。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・償還の急増や財源不足に備え、積立を推進する。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埼玉県滑川町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19,562
19,017
29.68
9,012,113
8,625,056
368,678
4,528,926
5,301,357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38.3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東武東上線つきのわ駅を中心とした土地区画整理事業完了等に伴う納税義務者数の増による個人町民税や、企業設備投資による固定資産税（償却資産）の伸びから、近年は基準財政収入額の増加が見られ、更には、社会保障関係費等を中心に基準財政需要額も増額している。このため令和２年度は令和元年度から</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ポイント減少し</a:t>
          </a:r>
          <a:r>
            <a:rPr kumimoji="1" lang="en-US" altLang="ja-JP" sz="1300">
              <a:latin typeface="ＭＳ Ｐゴシック" panose="020B0600070205080204" pitchFamily="50" charset="-128"/>
              <a:ea typeface="ＭＳ Ｐゴシック" panose="020B0600070205080204" pitchFamily="50" charset="-128"/>
            </a:rPr>
            <a:t>0.91</a:t>
          </a:r>
          <a:r>
            <a:rPr kumimoji="1" lang="ja-JP" altLang="en-US" sz="1300">
              <a:latin typeface="ＭＳ Ｐゴシック" panose="020B0600070205080204" pitchFamily="50" charset="-128"/>
              <a:ea typeface="ＭＳ Ｐゴシック" panose="020B0600070205080204" pitchFamily="50" charset="-128"/>
            </a:rPr>
            <a:t>となったが、類似団体の平均は大きく上回っている。今後も町税の徴収率向上を中心に、自主財源の確保に努める。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a:extLst>
            <a:ext uri="{FF2B5EF4-FFF2-40B4-BE49-F238E27FC236}">
              <a16:creationId xmlns:a16="http://schemas.microsoft.com/office/drawing/2014/main" id="{00000000-0008-0000-0300-000041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a:extLst>
            <a:ext uri="{FF2B5EF4-FFF2-40B4-BE49-F238E27FC236}">
              <a16:creationId xmlns:a16="http://schemas.microsoft.com/office/drawing/2014/main" id="{00000000-0008-0000-0300-000042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58738</xdr:rowOff>
    </xdr:from>
    <xdr:to>
      <xdr:col>23</xdr:col>
      <xdr:colOff>133350</xdr:colOff>
      <xdr:row>44</xdr:row>
      <xdr:rowOff>134938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flipV="1">
          <a:off x="4953000" y="623093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107015</xdr:rowOff>
    </xdr:from>
    <xdr:ext cx="762000" cy="259045"/>
    <xdr:sp macro="" textlink="">
      <xdr:nvSpPr>
        <xdr:cNvPr id="68" name="財政力最小値テキスト">
          <a:extLst>
            <a:ext uri="{FF2B5EF4-FFF2-40B4-BE49-F238E27FC236}">
              <a16:creationId xmlns:a16="http://schemas.microsoft.com/office/drawing/2014/main" id="{00000000-0008-0000-0300-000044000000}"/>
            </a:ext>
          </a:extLst>
        </xdr:cNvPr>
        <xdr:cNvSpPr txBox="1"/>
      </xdr:nvSpPr>
      <xdr:spPr>
        <a:xfrm>
          <a:off x="5041900" y="7650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134938</xdr:rowOff>
    </xdr:from>
    <xdr:to>
      <xdr:col>24</xdr:col>
      <xdr:colOff>12700</xdr:colOff>
      <xdr:row>44</xdr:row>
      <xdr:rowOff>134938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7678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145115</xdr:rowOff>
    </xdr:from>
    <xdr:ext cx="762000" cy="259045"/>
    <xdr:sp macro="" textlink="">
      <xdr:nvSpPr>
        <xdr:cNvPr id="70" name="財政力最大値テキスト">
          <a:extLst>
            <a:ext uri="{FF2B5EF4-FFF2-40B4-BE49-F238E27FC236}">
              <a16:creationId xmlns:a16="http://schemas.microsoft.com/office/drawing/2014/main" id="{00000000-0008-0000-0300-000046000000}"/>
            </a:ext>
          </a:extLst>
        </xdr:cNvPr>
        <xdr:cNvSpPr txBox="1"/>
      </xdr:nvSpPr>
      <xdr:spPr>
        <a:xfrm>
          <a:off x="5041900" y="597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58738</xdr:rowOff>
    </xdr:from>
    <xdr:to>
      <xdr:col>24</xdr:col>
      <xdr:colOff>12700</xdr:colOff>
      <xdr:row>36</xdr:row>
      <xdr:rowOff>58738</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864100" y="623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106892</xdr:rowOff>
    </xdr:from>
    <xdr:to>
      <xdr:col>23</xdr:col>
      <xdr:colOff>133350</xdr:colOff>
      <xdr:row>40</xdr:row>
      <xdr:rowOff>116946</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4114800" y="6964892"/>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57273</xdr:rowOff>
    </xdr:from>
    <xdr:ext cx="762000" cy="259045"/>
    <xdr:sp macro="" textlink="">
      <xdr:nvSpPr>
        <xdr:cNvPr id="73" name="財政力平均値テキスト">
          <a:extLst>
            <a:ext uri="{FF2B5EF4-FFF2-40B4-BE49-F238E27FC236}">
              <a16:creationId xmlns:a16="http://schemas.microsoft.com/office/drawing/2014/main" id="{00000000-0008-0000-0300-000049000000}"/>
            </a:ext>
          </a:extLst>
        </xdr:cNvPr>
        <xdr:cNvSpPr txBox="1"/>
      </xdr:nvSpPr>
      <xdr:spPr>
        <a:xfrm>
          <a:off x="5041900" y="72581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85196</xdr:rowOff>
    </xdr:from>
    <xdr:to>
      <xdr:col>23</xdr:col>
      <xdr:colOff>184150</xdr:colOff>
      <xdr:row>43</xdr:row>
      <xdr:rowOff>15346</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902200" y="728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106892</xdr:rowOff>
    </xdr:from>
    <xdr:to>
      <xdr:col>19</xdr:col>
      <xdr:colOff>133350</xdr:colOff>
      <xdr:row>40</xdr:row>
      <xdr:rowOff>106892</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3225800" y="69648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95250</xdr:rowOff>
    </xdr:from>
    <xdr:to>
      <xdr:col>19</xdr:col>
      <xdr:colOff>184150</xdr:colOff>
      <xdr:row>43</xdr:row>
      <xdr:rowOff>25400</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10177</xdr:rowOff>
    </xdr:from>
    <xdr:ext cx="7366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106892</xdr:rowOff>
    </xdr:from>
    <xdr:to>
      <xdr:col>15</xdr:col>
      <xdr:colOff>82550</xdr:colOff>
      <xdr:row>40</xdr:row>
      <xdr:rowOff>106892</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2336800" y="69648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85196</xdr:rowOff>
    </xdr:from>
    <xdr:to>
      <xdr:col>15</xdr:col>
      <xdr:colOff>133350</xdr:colOff>
      <xdr:row>43</xdr:row>
      <xdr:rowOff>15346</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3175000" y="728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123</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2844800" y="737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106892</xdr:rowOff>
    </xdr:from>
    <xdr:to>
      <xdr:col>11</xdr:col>
      <xdr:colOff>31750</xdr:colOff>
      <xdr:row>40</xdr:row>
      <xdr:rowOff>106892</xdr:rowOff>
    </xdr:to>
    <xdr:cxnSp macro="">
      <xdr:nvCxnSpPr>
        <xdr:cNvPr id="81" name="直線コネクタ 80">
          <a:extLst>
            <a:ext uri="{FF2B5EF4-FFF2-40B4-BE49-F238E27FC236}">
              <a16:creationId xmlns:a16="http://schemas.microsoft.com/office/drawing/2014/main" id="{00000000-0008-0000-0300-000051000000}"/>
            </a:ext>
          </a:extLst>
        </xdr:cNvPr>
        <xdr:cNvCxnSpPr/>
      </xdr:nvCxnSpPr>
      <xdr:spPr>
        <a:xfrm>
          <a:off x="1447800" y="69648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105304</xdr:rowOff>
    </xdr:from>
    <xdr:to>
      <xdr:col>7</xdr:col>
      <xdr:colOff>31750</xdr:colOff>
      <xdr:row>43</xdr:row>
      <xdr:rowOff>35454</xdr:rowOff>
    </xdr:to>
    <xdr:sp macro="" textlink="">
      <xdr:nvSpPr>
        <xdr:cNvPr id="84" name="フローチャート: 判断 83">
          <a:extLst>
            <a:ext uri="{FF2B5EF4-FFF2-40B4-BE49-F238E27FC236}">
              <a16:creationId xmlns:a16="http://schemas.microsoft.com/office/drawing/2014/main" id="{00000000-0008-0000-0300-000054000000}"/>
            </a:ext>
          </a:extLst>
        </xdr:cNvPr>
        <xdr:cNvSpPr/>
      </xdr:nvSpPr>
      <xdr:spPr>
        <a:xfrm>
          <a:off x="1397000" y="730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20231</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066800" y="7392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66146</xdr:rowOff>
    </xdr:from>
    <xdr:to>
      <xdr:col>23</xdr:col>
      <xdr:colOff>184150</xdr:colOff>
      <xdr:row>40</xdr:row>
      <xdr:rowOff>167746</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902200" y="692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82673</xdr:rowOff>
    </xdr:from>
    <xdr:ext cx="762000" cy="259045"/>
    <xdr:sp macro="" textlink="">
      <xdr:nvSpPr>
        <xdr:cNvPr id="92" name="財政力該当値テキスト">
          <a:extLst>
            <a:ext uri="{FF2B5EF4-FFF2-40B4-BE49-F238E27FC236}">
              <a16:creationId xmlns:a16="http://schemas.microsoft.com/office/drawing/2014/main" id="{00000000-0008-0000-0300-00005C000000}"/>
            </a:ext>
          </a:extLst>
        </xdr:cNvPr>
        <xdr:cNvSpPr txBox="1"/>
      </xdr:nvSpPr>
      <xdr:spPr>
        <a:xfrm>
          <a:off x="5041900" y="6769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56092</xdr:rowOff>
    </xdr:from>
    <xdr:to>
      <xdr:col>19</xdr:col>
      <xdr:colOff>184150</xdr:colOff>
      <xdr:row>40</xdr:row>
      <xdr:rowOff>157692</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40640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167869</xdr:rowOff>
    </xdr:from>
    <xdr:ext cx="7366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3733800" y="6682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56092</xdr:rowOff>
    </xdr:from>
    <xdr:to>
      <xdr:col>15</xdr:col>
      <xdr:colOff>133350</xdr:colOff>
      <xdr:row>40</xdr:row>
      <xdr:rowOff>157692</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31750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167869</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2844800" y="66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56092</xdr:rowOff>
    </xdr:from>
    <xdr:to>
      <xdr:col>11</xdr:col>
      <xdr:colOff>82550</xdr:colOff>
      <xdr:row>40</xdr:row>
      <xdr:rowOff>157692</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22860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167869</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955800" y="66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56092</xdr:rowOff>
    </xdr:from>
    <xdr:to>
      <xdr:col>7</xdr:col>
      <xdr:colOff>31750</xdr:colOff>
      <xdr:row>40</xdr:row>
      <xdr:rowOff>157692</xdr:rowOff>
    </xdr:to>
    <xdr:sp macro="" textlink="">
      <xdr:nvSpPr>
        <xdr:cNvPr id="99" name="楕円 98">
          <a:extLst>
            <a:ext uri="{FF2B5EF4-FFF2-40B4-BE49-F238E27FC236}">
              <a16:creationId xmlns:a16="http://schemas.microsoft.com/office/drawing/2014/main" id="{00000000-0008-0000-0300-000063000000}"/>
            </a:ext>
          </a:extLst>
        </xdr:cNvPr>
        <xdr:cNvSpPr/>
      </xdr:nvSpPr>
      <xdr:spPr>
        <a:xfrm>
          <a:off x="13970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167869</xdr:rowOff>
    </xdr:from>
    <xdr:ext cx="762000" cy="259045"/>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066800" y="66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a:extLst>
            <a:ext uri="{FF2B5EF4-FFF2-40B4-BE49-F238E27FC236}">
              <a16:creationId xmlns:a16="http://schemas.microsoft.com/office/drawing/2014/main" id="{00000000-0008-0000-0300-000067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a:extLst>
            <a:ext uri="{FF2B5EF4-FFF2-40B4-BE49-F238E27FC236}">
              <a16:creationId xmlns:a16="http://schemas.microsoft.com/office/drawing/2014/main" id="{00000000-0008-0000-0300-000070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令和２年度は地方税の減収補填のための減収補填債の借入等により、令和元年度より▲</a:t>
          </a:r>
          <a:r>
            <a:rPr kumimoji="1" lang="en-US" altLang="ja-JP" sz="1300">
              <a:solidFill>
                <a:schemeClr val="tx1"/>
              </a:solidFill>
              <a:latin typeface="ＭＳ Ｐゴシック" panose="020B0600070205080204" pitchFamily="50" charset="-128"/>
              <a:ea typeface="ＭＳ Ｐゴシック" panose="020B0600070205080204" pitchFamily="50" charset="-128"/>
            </a:rPr>
            <a:t>5.5</a:t>
          </a:r>
          <a:r>
            <a:rPr kumimoji="1" lang="ja-JP" altLang="en-US" sz="1300">
              <a:solidFill>
                <a:schemeClr val="tx1"/>
              </a:solidFill>
              <a:latin typeface="ＭＳ Ｐゴシック" panose="020B0600070205080204" pitchFamily="50" charset="-128"/>
              <a:ea typeface="ＭＳ Ｐゴシック" panose="020B0600070205080204" pitchFamily="50" charset="-128"/>
            </a:rPr>
            <a:t>％減少し、</a:t>
          </a:r>
          <a:r>
            <a:rPr kumimoji="1" lang="en-US" altLang="ja-JP" sz="1300">
              <a:solidFill>
                <a:schemeClr val="tx1"/>
              </a:solidFill>
              <a:latin typeface="ＭＳ Ｐゴシック" panose="020B0600070205080204" pitchFamily="50" charset="-128"/>
              <a:ea typeface="ＭＳ Ｐゴシック" panose="020B0600070205080204" pitchFamily="50" charset="-128"/>
            </a:rPr>
            <a:t>86.2</a:t>
          </a:r>
          <a:r>
            <a:rPr kumimoji="1" lang="ja-JP" altLang="en-US" sz="1300">
              <a:solidFill>
                <a:schemeClr val="tx1"/>
              </a:solidFill>
              <a:latin typeface="ＭＳ Ｐゴシック" panose="020B0600070205080204" pitchFamily="50" charset="-128"/>
              <a:ea typeface="ＭＳ Ｐゴシック" panose="020B0600070205080204" pitchFamily="50" charset="-128"/>
            </a:rPr>
            <a:t>％となった。引き続き新型コロナウイルス感染症の影響による町税の今後の見通しが不透明ではあるが、より一層の自主財源の確保、義務的経費の削減を図り、経常収支比率の引き下げに努めたい。</a:t>
          </a:r>
        </a:p>
      </xdr:txBody>
    </xdr:sp>
    <xdr:clientData/>
  </xdr:twoCellAnchor>
  <xdr:oneCellAnchor>
    <xdr:from>
      <xdr:col>3</xdr:col>
      <xdr:colOff>95250</xdr:colOff>
      <xdr:row>54</xdr:row>
      <xdr:rowOff>139700</xdr:rowOff>
    </xdr:from>
    <xdr:ext cx="298543" cy="225703"/>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a:extLst>
            <a:ext uri="{FF2B5EF4-FFF2-40B4-BE49-F238E27FC236}">
              <a16:creationId xmlns:a16="http://schemas.microsoft.com/office/drawing/2014/main" id="{00000000-0008-0000-0300-000081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2329</xdr:rowOff>
    </xdr:from>
    <xdr:to>
      <xdr:col>23</xdr:col>
      <xdr:colOff>133350</xdr:colOff>
      <xdr:row>66</xdr:row>
      <xdr:rowOff>102658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953000" y="9946429"/>
          <a:ext cx="0" cy="14719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74735</xdr:rowOff>
    </xdr:from>
    <xdr:ext cx="762000" cy="259045"/>
    <xdr:sp macro="" textlink="">
      <xdr:nvSpPr>
        <xdr:cNvPr id="131" name="財政構造の弾力性最小値テキスト">
          <a:extLst>
            <a:ext uri="{FF2B5EF4-FFF2-40B4-BE49-F238E27FC236}">
              <a16:creationId xmlns:a16="http://schemas.microsoft.com/office/drawing/2014/main" id="{00000000-0008-0000-0300-000083000000}"/>
            </a:ext>
          </a:extLst>
        </xdr:cNvPr>
        <xdr:cNvSpPr txBox="1"/>
      </xdr:nvSpPr>
      <xdr:spPr>
        <a:xfrm>
          <a:off x="5041900" y="11390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102658</xdr:rowOff>
    </xdr:from>
    <xdr:to>
      <xdr:col>24</xdr:col>
      <xdr:colOff>12700</xdr:colOff>
      <xdr:row>66</xdr:row>
      <xdr:rowOff>102658</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1418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88706</xdr:rowOff>
    </xdr:from>
    <xdr:ext cx="762000" cy="259045"/>
    <xdr:sp macro="" textlink="">
      <xdr:nvSpPr>
        <xdr:cNvPr id="133" name="財政構造の弾力性最大値テキスト">
          <a:extLst>
            <a:ext uri="{FF2B5EF4-FFF2-40B4-BE49-F238E27FC236}">
              <a16:creationId xmlns:a16="http://schemas.microsoft.com/office/drawing/2014/main" id="{00000000-0008-0000-0300-000085000000}"/>
            </a:ext>
          </a:extLst>
        </xdr:cNvPr>
        <xdr:cNvSpPr txBox="1"/>
      </xdr:nvSpPr>
      <xdr:spPr>
        <a:xfrm>
          <a:off x="5041900" y="968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2329</xdr:rowOff>
    </xdr:from>
    <xdr:to>
      <xdr:col>24</xdr:col>
      <xdr:colOff>12700</xdr:colOff>
      <xdr:row>58</xdr:row>
      <xdr:rowOff>2329</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994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12277</xdr:rowOff>
    </xdr:from>
    <xdr:to>
      <xdr:col>23</xdr:col>
      <xdr:colOff>133350</xdr:colOff>
      <xdr:row>63</xdr:row>
      <xdr:rowOff>62019</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4114800" y="10642177"/>
          <a:ext cx="838200" cy="221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90398</xdr:rowOff>
    </xdr:from>
    <xdr:ext cx="762000" cy="259045"/>
    <xdr:sp macro="" textlink="">
      <xdr:nvSpPr>
        <xdr:cNvPr id="136" name="財政構造の弾力性平均値テキスト">
          <a:extLst>
            <a:ext uri="{FF2B5EF4-FFF2-40B4-BE49-F238E27FC236}">
              <a16:creationId xmlns:a16="http://schemas.microsoft.com/office/drawing/2014/main" id="{00000000-0008-0000-0300-000088000000}"/>
            </a:ext>
          </a:extLst>
        </xdr:cNvPr>
        <xdr:cNvSpPr txBox="1"/>
      </xdr:nvSpPr>
      <xdr:spPr>
        <a:xfrm>
          <a:off x="5041900" y="107202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118321</xdr:rowOff>
    </xdr:from>
    <xdr:to>
      <xdr:col>23</xdr:col>
      <xdr:colOff>184150</xdr:colOff>
      <xdr:row>63</xdr:row>
      <xdr:rowOff>48471</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9022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57996</xdr:rowOff>
    </xdr:from>
    <xdr:to>
      <xdr:col>19</xdr:col>
      <xdr:colOff>133350</xdr:colOff>
      <xdr:row>63</xdr:row>
      <xdr:rowOff>62019</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3225800" y="10859346"/>
          <a:ext cx="8890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142452</xdr:rowOff>
    </xdr:from>
    <xdr:to>
      <xdr:col>19</xdr:col>
      <xdr:colOff>184150</xdr:colOff>
      <xdr:row>63</xdr:row>
      <xdr:rowOff>72602</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0640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82779</xdr:rowOff>
    </xdr:from>
    <xdr:ext cx="7366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733800" y="10541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53975</xdr:rowOff>
    </xdr:from>
    <xdr:to>
      <xdr:col>15</xdr:col>
      <xdr:colOff>82550</xdr:colOff>
      <xdr:row>63</xdr:row>
      <xdr:rowOff>57996</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2336800" y="10855325"/>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118321</xdr:rowOff>
    </xdr:from>
    <xdr:to>
      <xdr:col>15</xdr:col>
      <xdr:colOff>133350</xdr:colOff>
      <xdr:row>63</xdr:row>
      <xdr:rowOff>48471</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31750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58648</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2844800" y="10517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49954</xdr:rowOff>
    </xdr:from>
    <xdr:to>
      <xdr:col>11</xdr:col>
      <xdr:colOff>31750</xdr:colOff>
      <xdr:row>63</xdr:row>
      <xdr:rowOff>53975</xdr:rowOff>
    </xdr:to>
    <xdr:cxnSp macro="">
      <xdr:nvCxnSpPr>
        <xdr:cNvPr id="144" name="直線コネクタ 143">
          <a:extLst>
            <a:ext uri="{FF2B5EF4-FFF2-40B4-BE49-F238E27FC236}">
              <a16:creationId xmlns:a16="http://schemas.microsoft.com/office/drawing/2014/main" id="{00000000-0008-0000-0300-000090000000}"/>
            </a:ext>
          </a:extLst>
        </xdr:cNvPr>
        <xdr:cNvCxnSpPr/>
      </xdr:nvCxnSpPr>
      <xdr:spPr>
        <a:xfrm>
          <a:off x="1447800" y="10851304"/>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98213</xdr:rowOff>
    </xdr:from>
    <xdr:to>
      <xdr:col>11</xdr:col>
      <xdr:colOff>82550</xdr:colOff>
      <xdr:row>63</xdr:row>
      <xdr:rowOff>28363</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22860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38540</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955800" y="1049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78105</xdr:rowOff>
    </xdr:from>
    <xdr:to>
      <xdr:col>7</xdr:col>
      <xdr:colOff>31750</xdr:colOff>
      <xdr:row>63</xdr:row>
      <xdr:rowOff>8255</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13970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18432</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066800" y="1047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132927</xdr:rowOff>
    </xdr:from>
    <xdr:to>
      <xdr:col>23</xdr:col>
      <xdr:colOff>184150</xdr:colOff>
      <xdr:row>62</xdr:row>
      <xdr:rowOff>63077</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902200" y="1059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149454</xdr:rowOff>
    </xdr:from>
    <xdr:ext cx="762000" cy="259045"/>
    <xdr:sp macro="" textlink="">
      <xdr:nvSpPr>
        <xdr:cNvPr id="155" name="財政構造の弾力性該当値テキスト">
          <a:extLst>
            <a:ext uri="{FF2B5EF4-FFF2-40B4-BE49-F238E27FC236}">
              <a16:creationId xmlns:a16="http://schemas.microsoft.com/office/drawing/2014/main" id="{00000000-0008-0000-0300-00009B000000}"/>
            </a:ext>
          </a:extLst>
        </xdr:cNvPr>
        <xdr:cNvSpPr txBox="1"/>
      </xdr:nvSpPr>
      <xdr:spPr>
        <a:xfrm>
          <a:off x="5041900" y="1043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11219</xdr:rowOff>
    </xdr:from>
    <xdr:to>
      <xdr:col>19</xdr:col>
      <xdr:colOff>184150</xdr:colOff>
      <xdr:row>63</xdr:row>
      <xdr:rowOff>112819</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064000" y="1081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97596</xdr:rowOff>
    </xdr:from>
    <xdr:ext cx="7366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3733800" y="10898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7196</xdr:rowOff>
    </xdr:from>
    <xdr:to>
      <xdr:col>15</xdr:col>
      <xdr:colOff>133350</xdr:colOff>
      <xdr:row>63</xdr:row>
      <xdr:rowOff>108796</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3175000" y="1080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93573</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2844800" y="1089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3175</xdr:rowOff>
    </xdr:from>
    <xdr:to>
      <xdr:col>11</xdr:col>
      <xdr:colOff>82550</xdr:colOff>
      <xdr:row>63</xdr:row>
      <xdr:rowOff>104775</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2286000" y="1080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89552</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955800" y="1089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170604</xdr:rowOff>
    </xdr:from>
    <xdr:to>
      <xdr:col>7</xdr:col>
      <xdr:colOff>31750</xdr:colOff>
      <xdr:row>63</xdr:row>
      <xdr:rowOff>100754</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1397000" y="1080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85531</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066800" y="1088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[119,378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会計年度任用職員制度の開始に伴い大幅に人件費が増加したことに伴い、令和元年度と比較し、</a:t>
          </a:r>
          <a:r>
            <a:rPr kumimoji="1" lang="en-US" altLang="ja-JP" sz="1300">
              <a:latin typeface="ＭＳ Ｐゴシック" panose="020B0600070205080204" pitchFamily="50" charset="-128"/>
              <a:ea typeface="ＭＳ Ｐゴシック" panose="020B0600070205080204" pitchFamily="50" charset="-128"/>
            </a:rPr>
            <a:t>5,990</a:t>
          </a:r>
          <a:r>
            <a:rPr kumimoji="1" lang="ja-JP" altLang="en-US" sz="1300">
              <a:latin typeface="ＭＳ Ｐゴシック" panose="020B0600070205080204" pitchFamily="50" charset="-128"/>
              <a:ea typeface="ＭＳ Ｐゴシック" panose="020B0600070205080204" pitchFamily="50" charset="-128"/>
            </a:rPr>
            <a:t>円の増額となっているが、類似団体平均より下回っている。これは行財政改革の実施に伴い、職員数の抑制や委託内容の見直し等によるコスト削減、指定管理者制度の推進等の効果が反映されていると推測される。今後も行財政運営効率化に努め、現在の水準を維持していきたい。</a:t>
          </a:r>
        </a:p>
      </xdr:txBody>
    </xdr:sp>
    <xdr:clientData/>
  </xdr:twoCellAnchor>
  <xdr:oneCellAnchor>
    <xdr:from>
      <xdr:col>3</xdr:col>
      <xdr:colOff>95250</xdr:colOff>
      <xdr:row>77</xdr:row>
      <xdr:rowOff>6350</xdr:rowOff>
    </xdr:from>
    <xdr:ext cx="349839" cy="225703"/>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2538</xdr:rowOff>
    </xdr:from>
    <xdr:to>
      <xdr:col>23</xdr:col>
      <xdr:colOff>133350</xdr:colOff>
      <xdr:row>88</xdr:row>
      <xdr:rowOff>90165</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889988"/>
          <a:ext cx="0" cy="12877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62242</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149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90165</xdr:rowOff>
    </xdr:from>
    <xdr:to>
      <xdr:col>24</xdr:col>
      <xdr:colOff>12700</xdr:colOff>
      <xdr:row>88</xdr:row>
      <xdr:rowOff>90165</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177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88915</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633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2538</xdr:rowOff>
    </xdr:from>
    <xdr:to>
      <xdr:col>24</xdr:col>
      <xdr:colOff>12700</xdr:colOff>
      <xdr:row>81</xdr:row>
      <xdr:rowOff>2538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889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20901</xdr:rowOff>
    </xdr:from>
    <xdr:to>
      <xdr:col>23</xdr:col>
      <xdr:colOff>133350</xdr:colOff>
      <xdr:row>81</xdr:row>
      <xdr:rowOff>69081</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114800" y="13908351"/>
          <a:ext cx="838200" cy="48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109379</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43397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137302</xdr:rowOff>
    </xdr:from>
    <xdr:to>
      <xdr:col>23</xdr:col>
      <xdr:colOff>184150</xdr:colOff>
      <xdr:row>84</xdr:row>
      <xdr:rowOff>67452</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4367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136860</xdr:rowOff>
    </xdr:from>
    <xdr:to>
      <xdr:col>19</xdr:col>
      <xdr:colOff>133350</xdr:colOff>
      <xdr:row>81</xdr:row>
      <xdr:rowOff>20901</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3852860"/>
          <a:ext cx="889000" cy="55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31435</xdr:rowOff>
    </xdr:from>
    <xdr:to>
      <xdr:col>19</xdr:col>
      <xdr:colOff>184150</xdr:colOff>
      <xdr:row>83</xdr:row>
      <xdr:rowOff>133035</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426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117812</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4348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136860</xdr:rowOff>
    </xdr:from>
    <xdr:to>
      <xdr:col>15</xdr:col>
      <xdr:colOff>82550</xdr:colOff>
      <xdr:row>80</xdr:row>
      <xdr:rowOff>154225</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flipV="1">
          <a:off x="2336800" y="13852860"/>
          <a:ext cx="889000" cy="17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101629</xdr:rowOff>
    </xdr:from>
    <xdr:to>
      <xdr:col>15</xdr:col>
      <xdr:colOff>133350</xdr:colOff>
      <xdr:row>84</xdr:row>
      <xdr:rowOff>31779</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433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16556</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4418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154225</xdr:rowOff>
    </xdr:from>
    <xdr:to>
      <xdr:col>11</xdr:col>
      <xdr:colOff>31750</xdr:colOff>
      <xdr:row>81</xdr:row>
      <xdr:rowOff>20346</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flipV="1">
          <a:off x="1447800" y="13870225"/>
          <a:ext cx="889000" cy="37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137114</xdr:rowOff>
    </xdr:from>
    <xdr:to>
      <xdr:col>11</xdr:col>
      <xdr:colOff>82550</xdr:colOff>
      <xdr:row>83</xdr:row>
      <xdr:rowOff>67264</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419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52041</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428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138587</xdr:rowOff>
    </xdr:from>
    <xdr:to>
      <xdr:col>7</xdr:col>
      <xdr:colOff>31750</xdr:colOff>
      <xdr:row>83</xdr:row>
      <xdr:rowOff>68737</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4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53514</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4283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18281</xdr:rowOff>
    </xdr:from>
    <xdr:to>
      <xdr:col>23</xdr:col>
      <xdr:colOff>184150</xdr:colOff>
      <xdr:row>81</xdr:row>
      <xdr:rowOff>119881</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3905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111008</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3827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141551</xdr:rowOff>
    </xdr:from>
    <xdr:to>
      <xdr:col>19</xdr:col>
      <xdr:colOff>184150</xdr:colOff>
      <xdr:row>81</xdr:row>
      <xdr:rowOff>71701</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3857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81878</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36264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86060</xdr:rowOff>
    </xdr:from>
    <xdr:to>
      <xdr:col>15</xdr:col>
      <xdr:colOff>133350</xdr:colOff>
      <xdr:row>81</xdr:row>
      <xdr:rowOff>16210</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380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26387</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357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103425</xdr:rowOff>
    </xdr:from>
    <xdr:to>
      <xdr:col>11</xdr:col>
      <xdr:colOff>82550</xdr:colOff>
      <xdr:row>81</xdr:row>
      <xdr:rowOff>33575</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381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43752</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3588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140996</xdr:rowOff>
    </xdr:from>
    <xdr:to>
      <xdr:col>7</xdr:col>
      <xdr:colOff>31750</xdr:colOff>
      <xdr:row>81</xdr:row>
      <xdr:rowOff>71146</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3856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81323</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3625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経験年数階層内における若年層職員比率の増加や昇給延伸の実施などにより、前年度と比較して▲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％の減となった。</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107187</xdr:rowOff>
    </xdr:from>
    <xdr:to>
      <xdr:col>81</xdr:col>
      <xdr:colOff>44450</xdr:colOff>
      <xdr:row>89</xdr:row>
      <xdr:rowOff>11937</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82318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155464</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243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11937</xdr:rowOff>
    </xdr:from>
    <xdr:to>
      <xdr:col>81</xdr:col>
      <xdr:colOff>133350</xdr:colOff>
      <xdr:row>89</xdr:row>
      <xdr:rowOff>11937</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70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22114</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56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107187</xdr:rowOff>
    </xdr:from>
    <xdr:to>
      <xdr:col>81</xdr:col>
      <xdr:colOff>133350</xdr:colOff>
      <xdr:row>80</xdr:row>
      <xdr:rowOff>107187</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823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34037</xdr:rowOff>
    </xdr:from>
    <xdr:to>
      <xdr:col>81</xdr:col>
      <xdr:colOff>44450</xdr:colOff>
      <xdr:row>86</xdr:row>
      <xdr:rowOff>43687</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6179800" y="14778737"/>
          <a:ext cx="838200" cy="9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120666</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3510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104139</xdr:rowOff>
    </xdr:from>
    <xdr:to>
      <xdr:col>81</xdr:col>
      <xdr:colOff>95250</xdr:colOff>
      <xdr:row>85</xdr:row>
      <xdr:rowOff>34289</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5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43687</xdr:rowOff>
    </xdr:from>
    <xdr:to>
      <xdr:col>77</xdr:col>
      <xdr:colOff>44450</xdr:colOff>
      <xdr:row>87</xdr:row>
      <xdr:rowOff>123189</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5290800" y="14788387"/>
          <a:ext cx="889000" cy="250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94487</xdr:rowOff>
    </xdr:from>
    <xdr:to>
      <xdr:col>77</xdr:col>
      <xdr:colOff>95250</xdr:colOff>
      <xdr:row>85</xdr:row>
      <xdr:rowOff>24637</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49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34814</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265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55626</xdr:rowOff>
    </xdr:from>
    <xdr:to>
      <xdr:col>72</xdr:col>
      <xdr:colOff>203200</xdr:colOff>
      <xdr:row>87</xdr:row>
      <xdr:rowOff>123189</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4401800" y="14971776"/>
          <a:ext cx="889000" cy="67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123444</xdr:rowOff>
    </xdr:from>
    <xdr:to>
      <xdr:col>73</xdr:col>
      <xdr:colOff>44450</xdr:colOff>
      <xdr:row>85</xdr:row>
      <xdr:rowOff>53594</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63771</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29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55626</xdr:rowOff>
    </xdr:from>
    <xdr:to>
      <xdr:col>68</xdr:col>
      <xdr:colOff>152400</xdr:colOff>
      <xdr:row>88</xdr:row>
      <xdr:rowOff>9652</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3512800" y="14971776"/>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123444</xdr:rowOff>
    </xdr:from>
    <xdr:to>
      <xdr:col>68</xdr:col>
      <xdr:colOff>203200</xdr:colOff>
      <xdr:row>85</xdr:row>
      <xdr:rowOff>53594</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63771</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29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123444</xdr:rowOff>
    </xdr:from>
    <xdr:to>
      <xdr:col>64</xdr:col>
      <xdr:colOff>152400</xdr:colOff>
      <xdr:row>85</xdr:row>
      <xdr:rowOff>53594</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63771</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29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154687</xdr:rowOff>
    </xdr:from>
    <xdr:to>
      <xdr:col>81</xdr:col>
      <xdr:colOff>95250</xdr:colOff>
      <xdr:row>86</xdr:row>
      <xdr:rowOff>84837</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727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126764</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700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164337</xdr:rowOff>
    </xdr:from>
    <xdr:to>
      <xdr:col>77</xdr:col>
      <xdr:colOff>95250</xdr:colOff>
      <xdr:row>86</xdr:row>
      <xdr:rowOff>94487</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73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79264</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823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72389</xdr:rowOff>
    </xdr:from>
    <xdr:to>
      <xdr:col>73</xdr:col>
      <xdr:colOff>44450</xdr:colOff>
      <xdr:row>88</xdr:row>
      <xdr:rowOff>2539</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98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158766</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5074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4826</xdr:rowOff>
    </xdr:from>
    <xdr:to>
      <xdr:col>68</xdr:col>
      <xdr:colOff>203200</xdr:colOff>
      <xdr:row>87</xdr:row>
      <xdr:rowOff>106426</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92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91203</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500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130302</xdr:rowOff>
    </xdr:from>
    <xdr:to>
      <xdr:col>64</xdr:col>
      <xdr:colOff>152400</xdr:colOff>
      <xdr:row>88</xdr:row>
      <xdr:rowOff>60452</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504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45229</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513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過去においての採用抑制により、類似団体平均・全国平均に比較して、大幅に下回っている。加えて、急激な人口増により、前年より、</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人当たりの職員数が減少している。定員管理適正化計画に基づき、住民サービスを低下させないよう、定員管理の着実な執行を図りたい。</a:t>
          </a: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125519</xdr:rowOff>
    </xdr:from>
    <xdr:to>
      <xdr:col>81</xdr:col>
      <xdr:colOff>44450</xdr:colOff>
      <xdr:row>66</xdr:row>
      <xdr:rowOff>97296</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9898169"/>
          <a:ext cx="0" cy="15148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69373</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38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97296</xdr:rowOff>
    </xdr:from>
    <xdr:to>
      <xdr:col>81</xdr:col>
      <xdr:colOff>133350</xdr:colOff>
      <xdr:row>66</xdr:row>
      <xdr:rowOff>97296</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41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40446</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9641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125519</xdr:rowOff>
    </xdr:from>
    <xdr:to>
      <xdr:col>81</xdr:col>
      <xdr:colOff>133350</xdr:colOff>
      <xdr:row>57</xdr:row>
      <xdr:rowOff>125519</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9898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57</xdr:row>
      <xdr:rowOff>153670</xdr:rowOff>
    </xdr:from>
    <xdr:to>
      <xdr:col>81</xdr:col>
      <xdr:colOff>44450</xdr:colOff>
      <xdr:row>58</xdr:row>
      <xdr:rowOff>19755</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6179800" y="9926320"/>
          <a:ext cx="838200" cy="37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53922</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3409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81845</xdr:rowOff>
    </xdr:from>
    <xdr:to>
      <xdr:col>81</xdr:col>
      <xdr:colOff>95250</xdr:colOff>
      <xdr:row>61</xdr:row>
      <xdr:rowOff>11995</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36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17074</xdr:rowOff>
    </xdr:from>
    <xdr:to>
      <xdr:col>77</xdr:col>
      <xdr:colOff>44450</xdr:colOff>
      <xdr:row>58</xdr:row>
      <xdr:rowOff>19755</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5290800" y="9961174"/>
          <a:ext cx="889000" cy="2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112677</xdr:rowOff>
    </xdr:from>
    <xdr:to>
      <xdr:col>77</xdr:col>
      <xdr:colOff>95250</xdr:colOff>
      <xdr:row>61</xdr:row>
      <xdr:rowOff>42827</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39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27604</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486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17074</xdr:rowOff>
    </xdr:from>
    <xdr:to>
      <xdr:col>72</xdr:col>
      <xdr:colOff>203200</xdr:colOff>
      <xdr:row>58</xdr:row>
      <xdr:rowOff>53270</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4401800" y="9961174"/>
          <a:ext cx="8890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84526</xdr:rowOff>
    </xdr:from>
    <xdr:to>
      <xdr:col>73</xdr:col>
      <xdr:colOff>44450</xdr:colOff>
      <xdr:row>61</xdr:row>
      <xdr:rowOff>14676</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37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170903</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10457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49248</xdr:rowOff>
    </xdr:from>
    <xdr:to>
      <xdr:col>68</xdr:col>
      <xdr:colOff>152400</xdr:colOff>
      <xdr:row>58</xdr:row>
      <xdr:rowOff>53270</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3512800" y="9993348"/>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71120</xdr:rowOff>
    </xdr:from>
    <xdr:to>
      <xdr:col>68</xdr:col>
      <xdr:colOff>203200</xdr:colOff>
      <xdr:row>61</xdr:row>
      <xdr:rowOff>1270</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35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157497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044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64417</xdr:rowOff>
    </xdr:from>
    <xdr:to>
      <xdr:col>64</xdr:col>
      <xdr:colOff>152400</xdr:colOff>
      <xdr:row>60</xdr:row>
      <xdr:rowOff>166017</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1035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150794</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0437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57</xdr:row>
      <xdr:rowOff>102870</xdr:rowOff>
    </xdr:from>
    <xdr:to>
      <xdr:col>81</xdr:col>
      <xdr:colOff>95250</xdr:colOff>
      <xdr:row>58</xdr:row>
      <xdr:rowOff>33020</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24147</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979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57</xdr:row>
      <xdr:rowOff>140405</xdr:rowOff>
    </xdr:from>
    <xdr:to>
      <xdr:col>77</xdr:col>
      <xdr:colOff>95250</xdr:colOff>
      <xdr:row>58</xdr:row>
      <xdr:rowOff>70555</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991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56</xdr:row>
      <xdr:rowOff>80732</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9681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57</xdr:row>
      <xdr:rowOff>137724</xdr:rowOff>
    </xdr:from>
    <xdr:to>
      <xdr:col>73</xdr:col>
      <xdr:colOff>44450</xdr:colOff>
      <xdr:row>58</xdr:row>
      <xdr:rowOff>67874</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9910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56</xdr:row>
      <xdr:rowOff>78051</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9679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2470</xdr:rowOff>
    </xdr:from>
    <xdr:to>
      <xdr:col>68</xdr:col>
      <xdr:colOff>203200</xdr:colOff>
      <xdr:row>58</xdr:row>
      <xdr:rowOff>104070</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994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56</xdr:row>
      <xdr:rowOff>114247</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9715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57</xdr:row>
      <xdr:rowOff>169898</xdr:rowOff>
    </xdr:from>
    <xdr:to>
      <xdr:col>64</xdr:col>
      <xdr:colOff>152400</xdr:colOff>
      <xdr:row>58</xdr:row>
      <xdr:rowOff>100048</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9942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110225</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9711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月輪小学校用地取得事業（</a:t>
          </a:r>
          <a:r>
            <a:rPr kumimoji="1" lang="en-US" altLang="ja-JP" sz="1300">
              <a:solidFill>
                <a:schemeClr val="tx1"/>
              </a:solidFill>
              <a:latin typeface="ＭＳ Ｐゴシック" panose="020B0600070205080204" pitchFamily="50" charset="-128"/>
              <a:ea typeface="ＭＳ Ｐゴシック" panose="020B0600070205080204" pitchFamily="50" charset="-128"/>
            </a:rPr>
            <a:t>H7</a:t>
          </a:r>
          <a:r>
            <a:rPr kumimoji="1" lang="ja-JP" altLang="en-US" sz="1300">
              <a:solidFill>
                <a:schemeClr val="tx1"/>
              </a:solidFill>
              <a:latin typeface="ＭＳ Ｐゴシック" panose="020B0600070205080204" pitchFamily="50" charset="-128"/>
              <a:ea typeface="ＭＳ Ｐゴシック" panose="020B0600070205080204" pitchFamily="50" charset="-128"/>
            </a:rPr>
            <a:t>）・月の輪小学校</a:t>
          </a:r>
          <a:r>
            <a:rPr kumimoji="1" lang="en-US" altLang="ja-JP" sz="1300">
              <a:solidFill>
                <a:schemeClr val="tx1"/>
              </a:solidFill>
              <a:latin typeface="ＭＳ Ｐゴシック" panose="020B0600070205080204" pitchFamily="50" charset="-128"/>
              <a:ea typeface="ＭＳ Ｐゴシック" panose="020B0600070205080204" pitchFamily="50" charset="-128"/>
            </a:rPr>
            <a:t>PFI</a:t>
          </a:r>
          <a:r>
            <a:rPr kumimoji="1" lang="ja-JP" altLang="en-US" sz="1300">
              <a:solidFill>
                <a:schemeClr val="tx1"/>
              </a:solidFill>
              <a:latin typeface="ＭＳ Ｐゴシック" panose="020B0600070205080204" pitchFamily="50" charset="-128"/>
              <a:ea typeface="ＭＳ Ｐゴシック" panose="020B0600070205080204" pitchFamily="50" charset="-128"/>
            </a:rPr>
            <a:t>事業施設維持管理分（</a:t>
          </a:r>
          <a:r>
            <a:rPr kumimoji="1" lang="en-US" altLang="ja-JP" sz="1300">
              <a:solidFill>
                <a:schemeClr val="tx1"/>
              </a:solidFill>
              <a:latin typeface="ＭＳ Ｐゴシック" panose="020B0600070205080204" pitchFamily="50" charset="-128"/>
              <a:ea typeface="ＭＳ Ｐゴシック" panose="020B0600070205080204" pitchFamily="50" charset="-128"/>
            </a:rPr>
            <a:t>H19</a:t>
          </a:r>
          <a:r>
            <a:rPr kumimoji="1" lang="ja-JP" altLang="en-US" sz="1300">
              <a:solidFill>
                <a:schemeClr val="tx1"/>
              </a:solidFill>
              <a:latin typeface="ＭＳ Ｐゴシック" panose="020B0600070205080204" pitchFamily="50" charset="-128"/>
              <a:ea typeface="ＭＳ Ｐゴシック" panose="020B0600070205080204" pitchFamily="50" charset="-128"/>
            </a:rPr>
            <a:t>）・同校</a:t>
          </a:r>
          <a:r>
            <a:rPr kumimoji="1" lang="en-US" altLang="ja-JP" sz="1300">
              <a:solidFill>
                <a:schemeClr val="tx1"/>
              </a:solidFill>
              <a:latin typeface="ＭＳ Ｐゴシック" panose="020B0600070205080204" pitchFamily="50" charset="-128"/>
              <a:ea typeface="ＭＳ Ｐゴシック" panose="020B0600070205080204" pitchFamily="50" charset="-128"/>
            </a:rPr>
            <a:t>PFI</a:t>
          </a:r>
          <a:r>
            <a:rPr kumimoji="1" lang="ja-JP" altLang="en-US" sz="1300">
              <a:solidFill>
                <a:schemeClr val="tx1"/>
              </a:solidFill>
              <a:latin typeface="ＭＳ Ｐゴシック" panose="020B0600070205080204" pitchFamily="50" charset="-128"/>
              <a:ea typeface="ＭＳ Ｐゴシック" panose="020B0600070205080204" pitchFamily="50" charset="-128"/>
            </a:rPr>
            <a:t>事業建設事業分（</a:t>
          </a:r>
          <a:r>
            <a:rPr kumimoji="1" lang="en-US" altLang="ja-JP" sz="1300">
              <a:solidFill>
                <a:schemeClr val="tx1"/>
              </a:solidFill>
              <a:latin typeface="ＭＳ Ｐゴシック" panose="020B0600070205080204" pitchFamily="50" charset="-128"/>
              <a:ea typeface="ＭＳ Ｐゴシック" panose="020B0600070205080204" pitchFamily="50" charset="-128"/>
            </a:rPr>
            <a:t>H20</a:t>
          </a:r>
          <a:r>
            <a:rPr kumimoji="1" lang="ja-JP" altLang="en-US" sz="1300">
              <a:solidFill>
                <a:schemeClr val="tx1"/>
              </a:solidFill>
              <a:latin typeface="ＭＳ Ｐゴシック" panose="020B0600070205080204" pitchFamily="50" charset="-128"/>
              <a:ea typeface="ＭＳ Ｐゴシック" panose="020B0600070205080204" pitchFamily="50" charset="-128"/>
            </a:rPr>
            <a:t>）の返済（償還）が令和元年度で終了したことに伴い、前年度より▲</a:t>
          </a:r>
          <a:r>
            <a:rPr kumimoji="1" lang="en-US" altLang="ja-JP" sz="1300">
              <a:solidFill>
                <a:schemeClr val="tx1"/>
              </a:solidFill>
              <a:latin typeface="ＭＳ Ｐゴシック" panose="020B0600070205080204" pitchFamily="50" charset="-128"/>
              <a:ea typeface="ＭＳ Ｐゴシック" panose="020B0600070205080204" pitchFamily="50" charset="-128"/>
            </a:rPr>
            <a:t>1.4</a:t>
          </a:r>
          <a:r>
            <a:rPr kumimoji="1" lang="ja-JP" altLang="en-US" sz="1300">
              <a:solidFill>
                <a:schemeClr val="tx1"/>
              </a:solidFill>
              <a:latin typeface="ＭＳ Ｐゴシック" panose="020B0600070205080204" pitchFamily="50" charset="-128"/>
              <a:ea typeface="ＭＳ Ｐゴシック" panose="020B0600070205080204" pitchFamily="50" charset="-128"/>
            </a:rPr>
            <a:t>％減少した。今後もなるべく起債に依存しない財政運営を図り、現在の水準を下げていきたい。</a:t>
          </a: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78994</xdr:rowOff>
    </xdr:from>
    <xdr:to>
      <xdr:col>81</xdr:col>
      <xdr:colOff>44450</xdr:colOff>
      <xdr:row>44</xdr:row>
      <xdr:rowOff>87884</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594094"/>
          <a:ext cx="0" cy="1037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59961</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603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87884</xdr:rowOff>
    </xdr:from>
    <xdr:to>
      <xdr:col>81</xdr:col>
      <xdr:colOff>133350</xdr:colOff>
      <xdr:row>44</xdr:row>
      <xdr:rowOff>87884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631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165371</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6337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78994</xdr:rowOff>
    </xdr:from>
    <xdr:to>
      <xdr:col>81</xdr:col>
      <xdr:colOff>133350</xdr:colOff>
      <xdr:row>38</xdr:row>
      <xdr:rowOff>78994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594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44704</xdr:rowOff>
    </xdr:from>
    <xdr:to>
      <xdr:col>81</xdr:col>
      <xdr:colOff>44450</xdr:colOff>
      <xdr:row>42</xdr:row>
      <xdr:rowOff>112268</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6179800" y="7245604"/>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32275</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6890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15748</xdr:rowOff>
    </xdr:from>
    <xdr:to>
      <xdr:col>81</xdr:col>
      <xdr:colOff>95250</xdr:colOff>
      <xdr:row>41</xdr:row>
      <xdr:rowOff>117348</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704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112268</xdr:rowOff>
    </xdr:from>
    <xdr:to>
      <xdr:col>77</xdr:col>
      <xdr:colOff>44450</xdr:colOff>
      <xdr:row>42</xdr:row>
      <xdr:rowOff>131572</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5290800" y="731316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35052</xdr:rowOff>
    </xdr:from>
    <xdr:to>
      <xdr:col>77</xdr:col>
      <xdr:colOff>95250</xdr:colOff>
      <xdr:row>41</xdr:row>
      <xdr:rowOff>136652</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146829</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68333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126746</xdr:rowOff>
    </xdr:from>
    <xdr:to>
      <xdr:col>72</xdr:col>
      <xdr:colOff>203200</xdr:colOff>
      <xdr:row>42</xdr:row>
      <xdr:rowOff>131572</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4401800" y="7327646"/>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44704</xdr:rowOff>
    </xdr:from>
    <xdr:to>
      <xdr:col>73</xdr:col>
      <xdr:colOff>44450</xdr:colOff>
      <xdr:row>41</xdr:row>
      <xdr:rowOff>146304</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156481</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684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102616</xdr:rowOff>
    </xdr:from>
    <xdr:to>
      <xdr:col>68</xdr:col>
      <xdr:colOff>152400</xdr:colOff>
      <xdr:row>42</xdr:row>
      <xdr:rowOff>126746</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3512800" y="730351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161307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59182</xdr:rowOff>
    </xdr:from>
    <xdr:to>
      <xdr:col>64</xdr:col>
      <xdr:colOff>152400</xdr:colOff>
      <xdr:row>41</xdr:row>
      <xdr:rowOff>160782</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170959</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165354</xdr:rowOff>
    </xdr:from>
    <xdr:to>
      <xdr:col>81</xdr:col>
      <xdr:colOff>95250</xdr:colOff>
      <xdr:row>42</xdr:row>
      <xdr:rowOff>95504</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719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137431</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716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61468</xdr:rowOff>
    </xdr:from>
    <xdr:to>
      <xdr:col>77</xdr:col>
      <xdr:colOff>95250</xdr:colOff>
      <xdr:row>42</xdr:row>
      <xdr:rowOff>163068</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726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147845</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73487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80772</xdr:rowOff>
    </xdr:from>
    <xdr:to>
      <xdr:col>73</xdr:col>
      <xdr:colOff>44450</xdr:colOff>
      <xdr:row>43</xdr:row>
      <xdr:rowOff>10922</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728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167149</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736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75946</xdr:rowOff>
    </xdr:from>
    <xdr:to>
      <xdr:col>68</xdr:col>
      <xdr:colOff>203200</xdr:colOff>
      <xdr:row>43</xdr:row>
      <xdr:rowOff>6096</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727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162323</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7363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51816</xdr:rowOff>
    </xdr:from>
    <xdr:to>
      <xdr:col>64</xdr:col>
      <xdr:colOff>152400</xdr:colOff>
      <xdr:row>42</xdr:row>
      <xdr:rowOff>153416</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725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138193</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733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南部小学校</a:t>
          </a:r>
          <a:r>
            <a:rPr kumimoji="1" lang="en-US" altLang="ja-JP" sz="1300">
              <a:solidFill>
                <a:schemeClr val="tx1"/>
              </a:solidFill>
              <a:latin typeface="ＭＳ Ｐゴシック" panose="020B0600070205080204" pitchFamily="50" charset="-128"/>
              <a:ea typeface="ＭＳ Ｐゴシック" panose="020B0600070205080204" pitchFamily="50" charset="-128"/>
            </a:rPr>
            <a:t>PFI</a:t>
          </a:r>
          <a:r>
            <a:rPr kumimoji="1" lang="ja-JP" altLang="en-US" sz="1300">
              <a:solidFill>
                <a:schemeClr val="tx1"/>
              </a:solidFill>
              <a:latin typeface="ＭＳ Ｐゴシック" panose="020B0600070205080204" pitchFamily="50" charset="-128"/>
              <a:ea typeface="ＭＳ Ｐゴシック" panose="020B0600070205080204" pitchFamily="50" charset="-128"/>
            </a:rPr>
            <a:t>事業建設事業（</a:t>
          </a:r>
          <a:r>
            <a:rPr kumimoji="1" lang="en-US" altLang="ja-JP" sz="1300">
              <a:solidFill>
                <a:schemeClr val="tx1"/>
              </a:solidFill>
              <a:latin typeface="ＭＳ Ｐゴシック" panose="020B0600070205080204" pitchFamily="50" charset="-128"/>
              <a:ea typeface="ＭＳ Ｐゴシック" panose="020B0600070205080204" pitchFamily="50" charset="-128"/>
            </a:rPr>
            <a:t>H22</a:t>
          </a:r>
          <a:r>
            <a:rPr kumimoji="1" lang="ja-JP" altLang="en-US" sz="1300">
              <a:solidFill>
                <a:schemeClr val="tx1"/>
              </a:solidFill>
              <a:latin typeface="ＭＳ Ｐゴシック" panose="020B0600070205080204" pitchFamily="50" charset="-128"/>
              <a:ea typeface="ＭＳ Ｐゴシック" panose="020B0600070205080204" pitchFamily="50" charset="-128"/>
            </a:rPr>
            <a:t>～</a:t>
          </a:r>
          <a:r>
            <a:rPr kumimoji="1" lang="en-US" altLang="ja-JP" sz="1300">
              <a:solidFill>
                <a:schemeClr val="tx1"/>
              </a:solidFill>
              <a:latin typeface="ＭＳ Ｐゴシック" panose="020B0600070205080204" pitchFamily="50" charset="-128"/>
              <a:ea typeface="ＭＳ Ｐゴシック" panose="020B0600070205080204" pitchFamily="50" charset="-128"/>
            </a:rPr>
            <a:t>R2</a:t>
          </a:r>
          <a:r>
            <a:rPr kumimoji="1" lang="ja-JP" altLang="en-US" sz="1300">
              <a:solidFill>
                <a:schemeClr val="tx1"/>
              </a:solidFill>
              <a:latin typeface="ＭＳ Ｐゴシック" panose="020B0600070205080204" pitchFamily="50" charset="-128"/>
              <a:ea typeface="ＭＳ Ｐゴシック" panose="020B0600070205080204" pitchFamily="50" charset="-128"/>
            </a:rPr>
            <a:t>・</a:t>
          </a:r>
          <a:r>
            <a:rPr kumimoji="1" lang="en-US" altLang="ja-JP" sz="1300">
              <a:solidFill>
                <a:schemeClr val="tx1"/>
              </a:solidFill>
              <a:latin typeface="ＭＳ Ｐゴシック" panose="020B0600070205080204" pitchFamily="50" charset="-128"/>
              <a:ea typeface="ＭＳ Ｐゴシック" panose="020B0600070205080204" pitchFamily="50" charset="-128"/>
            </a:rPr>
            <a:t>H22</a:t>
          </a:r>
          <a:r>
            <a:rPr kumimoji="1" lang="ja-JP" altLang="en-US" sz="1300">
              <a:solidFill>
                <a:schemeClr val="tx1"/>
              </a:solidFill>
              <a:latin typeface="ＭＳ Ｐゴシック" panose="020B0600070205080204" pitchFamily="50" charset="-128"/>
              <a:ea typeface="ＭＳ Ｐゴシック" panose="020B0600070205080204" pitchFamily="50" charset="-128"/>
            </a:rPr>
            <a:t>～</a:t>
          </a:r>
          <a:r>
            <a:rPr kumimoji="1" lang="en-US" altLang="ja-JP" sz="1300">
              <a:solidFill>
                <a:schemeClr val="tx1"/>
              </a:solidFill>
              <a:latin typeface="ＭＳ Ｐゴシック" panose="020B0600070205080204" pitchFamily="50" charset="-128"/>
              <a:ea typeface="ＭＳ Ｐゴシック" panose="020B0600070205080204" pitchFamily="50" charset="-128"/>
            </a:rPr>
            <a:t>R1</a:t>
          </a:r>
          <a:r>
            <a:rPr kumimoji="1" lang="ja-JP" altLang="en-US" sz="1300">
              <a:solidFill>
                <a:schemeClr val="tx1"/>
              </a:solidFill>
              <a:latin typeface="ＭＳ Ｐゴシック" panose="020B0600070205080204" pitchFamily="50" charset="-128"/>
              <a:ea typeface="ＭＳ Ｐゴシック" panose="020B0600070205080204" pitchFamily="50" charset="-128"/>
            </a:rPr>
            <a:t>）及び同小什器備品借上料（</a:t>
          </a:r>
          <a:r>
            <a:rPr kumimoji="1" lang="en-US" altLang="ja-JP" sz="1300">
              <a:solidFill>
                <a:schemeClr val="tx1"/>
              </a:solidFill>
              <a:latin typeface="ＭＳ Ｐゴシック" panose="020B0600070205080204" pitchFamily="50" charset="-128"/>
              <a:ea typeface="ＭＳ Ｐゴシック" panose="020B0600070205080204" pitchFamily="50" charset="-128"/>
            </a:rPr>
            <a:t>H22</a:t>
          </a:r>
          <a:r>
            <a:rPr kumimoji="1" lang="ja-JP" altLang="en-US" sz="1300">
              <a:solidFill>
                <a:schemeClr val="tx1"/>
              </a:solidFill>
              <a:latin typeface="ＭＳ Ｐゴシック" panose="020B0600070205080204" pitchFamily="50" charset="-128"/>
              <a:ea typeface="ＭＳ Ｐゴシック" panose="020B0600070205080204" pitchFamily="50" charset="-128"/>
            </a:rPr>
            <a:t>～</a:t>
          </a:r>
          <a:r>
            <a:rPr kumimoji="1" lang="en-US" altLang="ja-JP" sz="1300">
              <a:solidFill>
                <a:schemeClr val="tx1"/>
              </a:solidFill>
              <a:latin typeface="ＭＳ Ｐゴシック" panose="020B0600070205080204" pitchFamily="50" charset="-128"/>
              <a:ea typeface="ＭＳ Ｐゴシック" panose="020B0600070205080204" pitchFamily="50" charset="-128"/>
            </a:rPr>
            <a:t>R1</a:t>
          </a:r>
          <a:r>
            <a:rPr kumimoji="1" lang="ja-JP" altLang="en-US" sz="1300">
              <a:solidFill>
                <a:schemeClr val="tx1"/>
              </a:solidFill>
              <a:latin typeface="ＭＳ Ｐゴシック" panose="020B0600070205080204" pitchFamily="50" charset="-128"/>
              <a:ea typeface="ＭＳ Ｐゴシック" panose="020B0600070205080204" pitchFamily="50" charset="-128"/>
            </a:rPr>
            <a:t>）の支払いの完了により債務負担行為による支出予定額が減少したことや、余剰金等の発生により、財政調整基金や介護保険給付費準備基金等の基金積立を行ったことに伴う充当可能財源の増加により、昨年度より▲</a:t>
          </a:r>
          <a:r>
            <a:rPr kumimoji="1" lang="en-US" altLang="ja-JP" sz="1300">
              <a:solidFill>
                <a:schemeClr val="tx1"/>
              </a:solidFill>
              <a:latin typeface="ＭＳ Ｐゴシック" panose="020B0600070205080204" pitchFamily="50" charset="-128"/>
              <a:ea typeface="ＭＳ Ｐゴシック" panose="020B0600070205080204" pitchFamily="50" charset="-128"/>
            </a:rPr>
            <a:t>7.3</a:t>
          </a:r>
          <a:r>
            <a:rPr kumimoji="1" lang="ja-JP" altLang="en-US" sz="1300">
              <a:solidFill>
                <a:schemeClr val="tx1"/>
              </a:solidFill>
              <a:latin typeface="ＭＳ Ｐゴシック" panose="020B0600070205080204" pitchFamily="50" charset="-128"/>
              <a:ea typeface="ＭＳ Ｐゴシック" panose="020B0600070205080204" pitchFamily="50" charset="-128"/>
            </a:rPr>
            <a:t>％減少した。</a:t>
          </a: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a:extLst>
            <a:ext uri="{FF2B5EF4-FFF2-40B4-BE49-F238E27FC236}">
              <a16:creationId xmlns:a16="http://schemas.microsoft.com/office/drawing/2014/main" id="{00000000-0008-0000-0300-0000B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143891</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flipV="1">
          <a:off x="17018000" y="2571750"/>
          <a:ext cx="0" cy="13440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115968</xdr:rowOff>
    </xdr:from>
    <xdr:ext cx="762000" cy="259045"/>
    <xdr:sp macro="" textlink="">
      <xdr:nvSpPr>
        <xdr:cNvPr id="434" name="将来負担の状況最小値テキスト">
          <a:extLst>
            <a:ext uri="{FF2B5EF4-FFF2-40B4-BE49-F238E27FC236}">
              <a16:creationId xmlns:a16="http://schemas.microsoft.com/office/drawing/2014/main" id="{00000000-0008-0000-0300-0000B2010000}"/>
            </a:ext>
          </a:extLst>
        </xdr:cNvPr>
        <xdr:cNvSpPr txBox="1"/>
      </xdr:nvSpPr>
      <xdr:spPr>
        <a:xfrm>
          <a:off x="17106900" y="3887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143891</xdr:rowOff>
    </xdr:from>
    <xdr:to>
      <xdr:col>81</xdr:col>
      <xdr:colOff>133350</xdr:colOff>
      <xdr:row>22</xdr:row>
      <xdr:rowOff>143891</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3915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36" name="将来負担の状況最大値テキスト">
          <a:extLst>
            <a:ext uri="{FF2B5EF4-FFF2-40B4-BE49-F238E27FC236}">
              <a16:creationId xmlns:a16="http://schemas.microsoft.com/office/drawing/2014/main" id="{00000000-0008-0000-0300-0000B4010000}"/>
            </a:ext>
          </a:extLst>
        </xdr:cNvPr>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59595</xdr:rowOff>
    </xdr:from>
    <xdr:to>
      <xdr:col>81</xdr:col>
      <xdr:colOff>44450</xdr:colOff>
      <xdr:row>16</xdr:row>
      <xdr:rowOff>103632</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6179800" y="2802795"/>
          <a:ext cx="838200" cy="44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42943</xdr:rowOff>
    </xdr:from>
    <xdr:ext cx="762000" cy="259045"/>
    <xdr:sp macro="" textlink="">
      <xdr:nvSpPr>
        <xdr:cNvPr id="439" name="将来負担の状況平均値テキスト">
          <a:extLst>
            <a:ext uri="{FF2B5EF4-FFF2-40B4-BE49-F238E27FC236}">
              <a16:creationId xmlns:a16="http://schemas.microsoft.com/office/drawing/2014/main" id="{00000000-0008-0000-0300-0000B7010000}"/>
            </a:ext>
          </a:extLst>
        </xdr:cNvPr>
        <xdr:cNvSpPr txBox="1"/>
      </xdr:nvSpPr>
      <xdr:spPr>
        <a:xfrm>
          <a:off x="17106900" y="24432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26416</xdr:rowOff>
    </xdr:from>
    <xdr:to>
      <xdr:col>81</xdr:col>
      <xdr:colOff>95250</xdr:colOff>
      <xdr:row>15</xdr:row>
      <xdr:rowOff>128016</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967200" y="259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103632</xdr:rowOff>
    </xdr:from>
    <xdr:to>
      <xdr:col>77</xdr:col>
      <xdr:colOff>44450</xdr:colOff>
      <xdr:row>16</xdr:row>
      <xdr:rowOff>154908</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5290800" y="2846832"/>
          <a:ext cx="889000" cy="51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78295</xdr:rowOff>
    </xdr:from>
    <xdr:to>
      <xdr:col>77</xdr:col>
      <xdr:colOff>95250</xdr:colOff>
      <xdr:row>16</xdr:row>
      <xdr:rowOff>8445</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129000" y="2650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18622</xdr:rowOff>
    </xdr:from>
    <xdr:ext cx="7366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798800" y="2418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154908</xdr:rowOff>
    </xdr:from>
    <xdr:to>
      <xdr:col>72</xdr:col>
      <xdr:colOff>203200</xdr:colOff>
      <xdr:row>17</xdr:row>
      <xdr:rowOff>29305</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4401800" y="2898108"/>
          <a:ext cx="889000" cy="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72866</xdr:rowOff>
    </xdr:from>
    <xdr:to>
      <xdr:col>73</xdr:col>
      <xdr:colOff>44450</xdr:colOff>
      <xdr:row>16</xdr:row>
      <xdr:rowOff>3016</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2644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13193</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4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29305</xdr:rowOff>
    </xdr:from>
    <xdr:to>
      <xdr:col>68</xdr:col>
      <xdr:colOff>152400</xdr:colOff>
      <xdr:row>17</xdr:row>
      <xdr:rowOff>57055</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3512800" y="2943955"/>
          <a:ext cx="889000" cy="27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121126</xdr:rowOff>
    </xdr:from>
    <xdr:to>
      <xdr:col>68</xdr:col>
      <xdr:colOff>203200</xdr:colOff>
      <xdr:row>16</xdr:row>
      <xdr:rowOff>51276</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4351000" y="2692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61453</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020800" y="2461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147669</xdr:rowOff>
    </xdr:from>
    <xdr:to>
      <xdr:col>64</xdr:col>
      <xdr:colOff>152400</xdr:colOff>
      <xdr:row>16</xdr:row>
      <xdr:rowOff>77819</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3462000" y="2719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87996</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3131800" y="248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8795</xdr:rowOff>
    </xdr:from>
    <xdr:to>
      <xdr:col>81</xdr:col>
      <xdr:colOff>95250</xdr:colOff>
      <xdr:row>16</xdr:row>
      <xdr:rowOff>110395</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6967200" y="275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152322</xdr:rowOff>
    </xdr:from>
    <xdr:ext cx="762000" cy="259045"/>
    <xdr:sp macro="" textlink="">
      <xdr:nvSpPr>
        <xdr:cNvPr id="458" name="将来負担の状況該当値テキスト">
          <a:extLst>
            <a:ext uri="{FF2B5EF4-FFF2-40B4-BE49-F238E27FC236}">
              <a16:creationId xmlns:a16="http://schemas.microsoft.com/office/drawing/2014/main" id="{00000000-0008-0000-0300-0000CA010000}"/>
            </a:ext>
          </a:extLst>
        </xdr:cNvPr>
        <xdr:cNvSpPr txBox="1"/>
      </xdr:nvSpPr>
      <xdr:spPr>
        <a:xfrm>
          <a:off x="17106900" y="2724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52832</xdr:rowOff>
    </xdr:from>
    <xdr:to>
      <xdr:col>77</xdr:col>
      <xdr:colOff>95250</xdr:colOff>
      <xdr:row>16</xdr:row>
      <xdr:rowOff>154432</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6129000" y="279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139209</xdr:rowOff>
    </xdr:from>
    <xdr:ext cx="7366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798800" y="2882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104108</xdr:rowOff>
    </xdr:from>
    <xdr:to>
      <xdr:col>73</xdr:col>
      <xdr:colOff>44450</xdr:colOff>
      <xdr:row>17</xdr:row>
      <xdr:rowOff>34258</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5240000" y="284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19035</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909800" y="2933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149955</xdr:rowOff>
    </xdr:from>
    <xdr:to>
      <xdr:col>68</xdr:col>
      <xdr:colOff>203200</xdr:colOff>
      <xdr:row>17</xdr:row>
      <xdr:rowOff>80105</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4351000" y="289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64882</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020800" y="2979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6255</xdr:rowOff>
    </xdr:from>
    <xdr:to>
      <xdr:col>64</xdr:col>
      <xdr:colOff>152400</xdr:colOff>
      <xdr:row>17</xdr:row>
      <xdr:rowOff>107855</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3462000" y="292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92632</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131800" y="3007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埼玉県滑川町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19,562
19,017
29.68
9,012,113
8,625,056
368,678
4,528,926
5,301,357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38.3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計画的な採用による職員数の抑制等により、過去５年とも類似団体平均を下回る水準で推移している。今後も現在の水準を維持・向上させていきたい。</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165100</xdr:rowOff>
    </xdr:from>
    <xdr:to>
      <xdr:col>24</xdr:col>
      <xdr:colOff>25400</xdr:colOff>
      <xdr:row>40</xdr:row>
      <xdr:rowOff>50800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515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22877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50800</xdr:rowOff>
    </xdr:from>
    <xdr:to>
      <xdr:col>24</xdr:col>
      <xdr:colOff>114300</xdr:colOff>
      <xdr:row>40</xdr:row>
      <xdr:rowOff>50800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0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80027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165100</xdr:rowOff>
    </xdr:from>
    <xdr:to>
      <xdr:col>24</xdr:col>
      <xdr:colOff>114300</xdr:colOff>
      <xdr:row>32</xdr:row>
      <xdr:rowOff>165100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32</xdr:row>
      <xdr:rowOff>119380</xdr:rowOff>
    </xdr:from>
    <xdr:to>
      <xdr:col>24</xdr:col>
      <xdr:colOff>25400</xdr:colOff>
      <xdr:row>33</xdr:row>
      <xdr:rowOff>39370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560578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154957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5984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11430</xdr:rowOff>
    </xdr:from>
    <xdr:to>
      <xdr:col>24</xdr:col>
      <xdr:colOff>76200</xdr:colOff>
      <xdr:row>35</xdr:row>
      <xdr:rowOff>113030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01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32</xdr:row>
      <xdr:rowOff>73660</xdr:rowOff>
    </xdr:from>
    <xdr:to>
      <xdr:col>19</xdr:col>
      <xdr:colOff>187325</xdr:colOff>
      <xdr:row>32</xdr:row>
      <xdr:rowOff>119380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55600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68580</xdr:rowOff>
    </xdr:from>
    <xdr:to>
      <xdr:col>20</xdr:col>
      <xdr:colOff>38100</xdr:colOff>
      <xdr:row>34</xdr:row>
      <xdr:rowOff>170180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589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154957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8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32</xdr:row>
      <xdr:rowOff>73660</xdr:rowOff>
    </xdr:from>
    <xdr:to>
      <xdr:col>15</xdr:col>
      <xdr:colOff>98425</xdr:colOff>
      <xdr:row>33</xdr:row>
      <xdr:rowOff>24130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556006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76200</xdr:rowOff>
    </xdr:from>
    <xdr:to>
      <xdr:col>15</xdr:col>
      <xdr:colOff>149225</xdr:colOff>
      <xdr:row>35</xdr:row>
      <xdr:rowOff>6350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590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162577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9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8890</xdr:rowOff>
    </xdr:from>
    <xdr:to>
      <xdr:col>11</xdr:col>
      <xdr:colOff>9525</xdr:colOff>
      <xdr:row>33</xdr:row>
      <xdr:rowOff>24130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56667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83820</xdr:rowOff>
    </xdr:from>
    <xdr:to>
      <xdr:col>11</xdr:col>
      <xdr:colOff>60325</xdr:colOff>
      <xdr:row>35</xdr:row>
      <xdr:rowOff>13970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591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170197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9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91440</xdr:rowOff>
    </xdr:from>
    <xdr:to>
      <xdr:col>6</xdr:col>
      <xdr:colOff>171450</xdr:colOff>
      <xdr:row>35</xdr:row>
      <xdr:rowOff>21590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592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6367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0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32</xdr:row>
      <xdr:rowOff>160020</xdr:rowOff>
    </xdr:from>
    <xdr:to>
      <xdr:col>24</xdr:col>
      <xdr:colOff>76200</xdr:colOff>
      <xdr:row>33</xdr:row>
      <xdr:rowOff>90170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64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68597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554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32</xdr:row>
      <xdr:rowOff>68580</xdr:rowOff>
    </xdr:from>
    <xdr:to>
      <xdr:col>20</xdr:col>
      <xdr:colOff>38100</xdr:colOff>
      <xdr:row>32</xdr:row>
      <xdr:rowOff>170180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55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8907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32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32</xdr:row>
      <xdr:rowOff>22860</xdr:rowOff>
    </xdr:from>
    <xdr:to>
      <xdr:col>15</xdr:col>
      <xdr:colOff>149225</xdr:colOff>
      <xdr:row>32</xdr:row>
      <xdr:rowOff>124460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50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30</xdr:row>
      <xdr:rowOff>134637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27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32</xdr:row>
      <xdr:rowOff>144780</xdr:rowOff>
    </xdr:from>
    <xdr:to>
      <xdr:col>11</xdr:col>
      <xdr:colOff>60325</xdr:colOff>
      <xdr:row>33</xdr:row>
      <xdr:rowOff>74930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63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85107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40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129540</xdr:rowOff>
    </xdr:from>
    <xdr:to>
      <xdr:col>6</xdr:col>
      <xdr:colOff>171450</xdr:colOff>
      <xdr:row>33</xdr:row>
      <xdr:rowOff>59690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61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69867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38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過去５年とも類似団体平均を大きく上回る比較的高い水準で推移している。これは事務事業の委託や、電算化の推進、公用車のリース化、児童生徒急増対応のプレハブ校舎借上等が要因と思われる。令和２年度は前年度に比べて▲</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％減少しているが、新型コロナウイルスの影響により、給食委託料や予防接種委託料等の減少が主な要因である。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12700</xdr:rowOff>
    </xdr:from>
    <xdr:to>
      <xdr:col>82</xdr:col>
      <xdr:colOff>107950</xdr:colOff>
      <xdr:row>20</xdr:row>
      <xdr:rowOff>104140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413000"/>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76217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50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104140</xdr:rowOff>
    </xdr:from>
    <xdr:to>
      <xdr:col>82</xdr:col>
      <xdr:colOff>196850</xdr:colOff>
      <xdr:row>20</xdr:row>
      <xdr:rowOff>104140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533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99077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12700</xdr:rowOff>
    </xdr:from>
    <xdr:to>
      <xdr:col>82</xdr:col>
      <xdr:colOff>196850</xdr:colOff>
      <xdr:row>14</xdr:row>
      <xdr:rowOff>12700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41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69850</xdr:rowOff>
    </xdr:from>
    <xdr:to>
      <xdr:col>82</xdr:col>
      <xdr:colOff>107950</xdr:colOff>
      <xdr:row>20</xdr:row>
      <xdr:rowOff>127000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332740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146067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17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129540</xdr:rowOff>
    </xdr:from>
    <xdr:to>
      <xdr:col>82</xdr:col>
      <xdr:colOff>158750</xdr:colOff>
      <xdr:row>17</xdr:row>
      <xdr:rowOff>59690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127000</xdr:rowOff>
    </xdr:from>
    <xdr:to>
      <xdr:col>78</xdr:col>
      <xdr:colOff>69850</xdr:colOff>
      <xdr:row>20</xdr:row>
      <xdr:rowOff>157480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35560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34290</xdr:rowOff>
    </xdr:from>
    <xdr:to>
      <xdr:col>78</xdr:col>
      <xdr:colOff>120650</xdr:colOff>
      <xdr:row>17</xdr:row>
      <xdr:rowOff>135890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94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146067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717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111760</xdr:rowOff>
    </xdr:from>
    <xdr:to>
      <xdr:col>73</xdr:col>
      <xdr:colOff>180975</xdr:colOff>
      <xdr:row>20</xdr:row>
      <xdr:rowOff>157480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35407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130827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35560</xdr:rowOff>
    </xdr:from>
    <xdr:to>
      <xdr:col>69</xdr:col>
      <xdr:colOff>92075</xdr:colOff>
      <xdr:row>20</xdr:row>
      <xdr:rowOff>111760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34645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3810</xdr:rowOff>
    </xdr:from>
    <xdr:to>
      <xdr:col>69</xdr:col>
      <xdr:colOff>142875</xdr:colOff>
      <xdr:row>17</xdr:row>
      <xdr:rowOff>105410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115587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68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100347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19050</xdr:rowOff>
    </xdr:from>
    <xdr:to>
      <xdr:col>82</xdr:col>
      <xdr:colOff>158750</xdr:colOff>
      <xdr:row>19</xdr:row>
      <xdr:rowOff>120650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27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162577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76200</xdr:rowOff>
    </xdr:from>
    <xdr:to>
      <xdr:col>78</xdr:col>
      <xdr:colOff>120650</xdr:colOff>
      <xdr:row>21</xdr:row>
      <xdr:rowOff>6350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5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162577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59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106680</xdr:rowOff>
    </xdr:from>
    <xdr:to>
      <xdr:col>74</xdr:col>
      <xdr:colOff>31750</xdr:colOff>
      <xdr:row>21</xdr:row>
      <xdr:rowOff>36830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53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21</xdr:row>
      <xdr:rowOff>21607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62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60960</xdr:rowOff>
    </xdr:from>
    <xdr:to>
      <xdr:col>69</xdr:col>
      <xdr:colOff>142875</xdr:colOff>
      <xdr:row>20</xdr:row>
      <xdr:rowOff>162560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48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147337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57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156210</xdr:rowOff>
    </xdr:from>
    <xdr:to>
      <xdr:col>65</xdr:col>
      <xdr:colOff>53975</xdr:colOff>
      <xdr:row>20</xdr:row>
      <xdr:rowOff>86360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41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71137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50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令和２年度においては前年度比▲</a:t>
          </a:r>
          <a:r>
            <a:rPr kumimoji="1" lang="en-US" altLang="ja-JP" sz="1300">
              <a:solidFill>
                <a:schemeClr val="tx1"/>
              </a:solidFill>
              <a:latin typeface="ＭＳ Ｐゴシック" panose="020B0600070205080204" pitchFamily="50" charset="-128"/>
              <a:ea typeface="ＭＳ Ｐゴシック" panose="020B0600070205080204" pitchFamily="50" charset="-128"/>
            </a:rPr>
            <a:t>2.0</a:t>
          </a:r>
          <a:r>
            <a:rPr kumimoji="1" lang="ja-JP" altLang="en-US" sz="1300">
              <a:solidFill>
                <a:schemeClr val="tx1"/>
              </a:solidFill>
              <a:latin typeface="ＭＳ Ｐゴシック" panose="020B0600070205080204" pitchFamily="50" charset="-128"/>
              <a:ea typeface="ＭＳ Ｐゴシック" panose="020B0600070205080204" pitchFamily="50" charset="-128"/>
            </a:rPr>
            <a:t>％減となったが、過去５年とも類似団体を上回り、その水準も高水準にある。人口増に伴い乳幼児・児童等にかかる児童手当やこども医療費、保育所保育実施委託料等の子育て支援の扶助費需要が高いことが要因である。特に保育所保育実施委託料は、入所児童数・単価ともに増加傾向にあり、著しい伸びを見せてい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114300</xdr:rowOff>
    </xdr:from>
    <xdr:to>
      <xdr:col>24</xdr:col>
      <xdr:colOff>25400</xdr:colOff>
      <xdr:row>61</xdr:row>
      <xdr:rowOff>107950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0297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80027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107950</xdr:rowOff>
    </xdr:from>
    <xdr:to>
      <xdr:col>24</xdr:col>
      <xdr:colOff>114300</xdr:colOff>
      <xdr:row>61</xdr:row>
      <xdr:rowOff>107950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29227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77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114300</xdr:rowOff>
    </xdr:from>
    <xdr:to>
      <xdr:col>24</xdr:col>
      <xdr:colOff>114300</xdr:colOff>
      <xdr:row>52</xdr:row>
      <xdr:rowOff>114300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02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146050</xdr:rowOff>
    </xdr:from>
    <xdr:to>
      <xdr:col>24</xdr:col>
      <xdr:colOff>25400</xdr:colOff>
      <xdr:row>59</xdr:row>
      <xdr:rowOff>57150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918700"/>
          <a:ext cx="838200" cy="25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35577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29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114300</xdr:rowOff>
    </xdr:from>
    <xdr:to>
      <xdr:col>19</xdr:col>
      <xdr:colOff>187325</xdr:colOff>
      <xdr:row>59</xdr:row>
      <xdr:rowOff>57150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100584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95250</xdr:rowOff>
    </xdr:from>
    <xdr:to>
      <xdr:col>20</xdr:col>
      <xdr:colOff>38100</xdr:colOff>
      <xdr:row>56</xdr:row>
      <xdr:rowOff>25400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35577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63500</xdr:rowOff>
    </xdr:from>
    <xdr:to>
      <xdr:col>15</xdr:col>
      <xdr:colOff>98425</xdr:colOff>
      <xdr:row>58</xdr:row>
      <xdr:rowOff>114300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100076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95250</xdr:rowOff>
    </xdr:from>
    <xdr:to>
      <xdr:col>15</xdr:col>
      <xdr:colOff>149225</xdr:colOff>
      <xdr:row>56</xdr:row>
      <xdr:rowOff>25400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35577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50800</xdr:rowOff>
    </xdr:from>
    <xdr:to>
      <xdr:col>11</xdr:col>
      <xdr:colOff>9525</xdr:colOff>
      <xdr:row>58</xdr:row>
      <xdr:rowOff>63500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994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69850</xdr:rowOff>
    </xdr:from>
    <xdr:to>
      <xdr:col>11</xdr:col>
      <xdr:colOff>60325</xdr:colOff>
      <xdr:row>56</xdr:row>
      <xdr:rowOff>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31750</xdr:rowOff>
    </xdr:from>
    <xdr:to>
      <xdr:col>6</xdr:col>
      <xdr:colOff>171450</xdr:colOff>
      <xdr:row>55</xdr:row>
      <xdr:rowOff>133350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143527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95250</xdr:rowOff>
    </xdr:from>
    <xdr:to>
      <xdr:col>24</xdr:col>
      <xdr:colOff>76200</xdr:colOff>
      <xdr:row>58</xdr:row>
      <xdr:rowOff>25400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67327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6350</xdr:rowOff>
    </xdr:from>
    <xdr:to>
      <xdr:col>20</xdr:col>
      <xdr:colOff>38100</xdr:colOff>
      <xdr:row>59</xdr:row>
      <xdr:rowOff>107950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92727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1020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63500</xdr:rowOff>
    </xdr:from>
    <xdr:to>
      <xdr:col>15</xdr:col>
      <xdr:colOff>149225</xdr:colOff>
      <xdr:row>58</xdr:row>
      <xdr:rowOff>165100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149877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1009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12700</xdr:rowOff>
    </xdr:from>
    <xdr:to>
      <xdr:col>11</xdr:col>
      <xdr:colOff>60325</xdr:colOff>
      <xdr:row>58</xdr:row>
      <xdr:rowOff>114300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99077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1004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0</xdr:rowOff>
    </xdr:from>
    <xdr:to>
      <xdr:col>6</xdr:col>
      <xdr:colOff>171450</xdr:colOff>
      <xdr:row>58</xdr:row>
      <xdr:rowOff>101600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86377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過去５年とも類似団体平均を大きく下回っており、低い水準のまま推移している。各特別会計への繰出金が主なものである。令和２年度は前年度同数の</a:t>
          </a:r>
          <a:r>
            <a:rPr kumimoji="1" lang="en-US" altLang="ja-JP" sz="1300">
              <a:solidFill>
                <a:schemeClr val="tx1"/>
              </a:solidFill>
              <a:latin typeface="ＭＳ Ｐゴシック" panose="020B0600070205080204" pitchFamily="50" charset="-128"/>
              <a:ea typeface="ＭＳ Ｐゴシック" panose="020B0600070205080204" pitchFamily="50" charset="-128"/>
            </a:rPr>
            <a:t>9.1</a:t>
          </a:r>
          <a:r>
            <a:rPr kumimoji="1" lang="ja-JP" altLang="en-US" sz="1300">
              <a:solidFill>
                <a:schemeClr val="tx1"/>
              </a:solidFill>
              <a:latin typeface="ＭＳ Ｐゴシック" panose="020B0600070205080204" pitchFamily="50" charset="-128"/>
              <a:ea typeface="ＭＳ Ｐゴシック" panose="020B0600070205080204" pitchFamily="50" charset="-128"/>
            </a:rPr>
            <a:t>％であった。今後は高齢化に伴う増大が見込まれることから、保険税・保険料や使用料の適正化を図ることなどにより、税収を主な財源とする一般会計の負担を減らしていくよう努める。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61</xdr:row>
      <xdr:rowOff>24130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1567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167657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45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24130</xdr:rowOff>
    </xdr:from>
    <xdr:to>
      <xdr:col>82</xdr:col>
      <xdr:colOff>196850</xdr:colOff>
      <xdr:row>61</xdr:row>
      <xdr:rowOff>24130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48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134620</xdr:rowOff>
    </xdr:from>
    <xdr:to>
      <xdr:col>82</xdr:col>
      <xdr:colOff>107950</xdr:colOff>
      <xdr:row>54</xdr:row>
      <xdr:rowOff>134620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3929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116857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718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104140</xdr:rowOff>
    </xdr:from>
    <xdr:to>
      <xdr:col>78</xdr:col>
      <xdr:colOff>69850</xdr:colOff>
      <xdr:row>54</xdr:row>
      <xdr:rowOff>134620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4782800" y="93624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34290</xdr:rowOff>
    </xdr:from>
    <xdr:to>
      <xdr:col>78</xdr:col>
      <xdr:colOff>120650</xdr:colOff>
      <xdr:row>57</xdr:row>
      <xdr:rowOff>135890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120667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893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96520</xdr:rowOff>
    </xdr:from>
    <xdr:to>
      <xdr:col>73</xdr:col>
      <xdr:colOff>180975</xdr:colOff>
      <xdr:row>54</xdr:row>
      <xdr:rowOff>104140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93548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19050</xdr:rowOff>
    </xdr:from>
    <xdr:to>
      <xdr:col>74</xdr:col>
      <xdr:colOff>31750</xdr:colOff>
      <xdr:row>57</xdr:row>
      <xdr:rowOff>120650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105427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96520</xdr:rowOff>
    </xdr:from>
    <xdr:to>
      <xdr:col>69</xdr:col>
      <xdr:colOff>92075</xdr:colOff>
      <xdr:row>54</xdr:row>
      <xdr:rowOff>111760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3004800" y="93548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97807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3810</xdr:rowOff>
    </xdr:from>
    <xdr:to>
      <xdr:col>65</xdr:col>
      <xdr:colOff>53975</xdr:colOff>
      <xdr:row>57</xdr:row>
      <xdr:rowOff>105410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90187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83820</xdr:rowOff>
    </xdr:from>
    <xdr:to>
      <xdr:col>82</xdr:col>
      <xdr:colOff>158750</xdr:colOff>
      <xdr:row>55</xdr:row>
      <xdr:rowOff>13970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34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100347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83820</xdr:rowOff>
    </xdr:from>
    <xdr:to>
      <xdr:col>78</xdr:col>
      <xdr:colOff>120650</xdr:colOff>
      <xdr:row>55</xdr:row>
      <xdr:rowOff>13970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34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24147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11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53340</xdr:rowOff>
    </xdr:from>
    <xdr:to>
      <xdr:col>74</xdr:col>
      <xdr:colOff>31750</xdr:colOff>
      <xdr:row>54</xdr:row>
      <xdr:rowOff>154940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165117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08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45720</xdr:rowOff>
    </xdr:from>
    <xdr:to>
      <xdr:col>69</xdr:col>
      <xdr:colOff>142875</xdr:colOff>
      <xdr:row>54</xdr:row>
      <xdr:rowOff>147320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30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157497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07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60960</xdr:rowOff>
    </xdr:from>
    <xdr:to>
      <xdr:col>65</xdr:col>
      <xdr:colOff>53975</xdr:colOff>
      <xdr:row>54</xdr:row>
      <xdr:rowOff>162560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31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1287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08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乳幼児・児童の人口増に伴い、子育て支援関連の補助費等が類似団体平均を上回る水準で推移している。令和２年度は前年度同数の</a:t>
          </a:r>
          <a:r>
            <a:rPr kumimoji="1" lang="en-US" altLang="ja-JP" sz="1300">
              <a:solidFill>
                <a:schemeClr val="tx1"/>
              </a:solidFill>
              <a:latin typeface="ＭＳ Ｐゴシック" panose="020B0600070205080204" pitchFamily="50" charset="-128"/>
              <a:ea typeface="ＭＳ Ｐゴシック" panose="020B0600070205080204" pitchFamily="50" charset="-128"/>
            </a:rPr>
            <a:t>14.6</a:t>
          </a:r>
          <a:r>
            <a:rPr kumimoji="1" lang="ja-JP" altLang="en-US" sz="1300">
              <a:solidFill>
                <a:schemeClr val="tx1"/>
              </a:solidFill>
              <a:latin typeface="ＭＳ Ｐゴシック" panose="020B0600070205080204" pitchFamily="50" charset="-128"/>
              <a:ea typeface="ＭＳ Ｐゴシック" panose="020B0600070205080204" pitchFamily="50" charset="-128"/>
            </a:rPr>
            <a:t>％であった。今後は、比企広域消防組合常備消防費負担金や小川地区衛生組合負担金等の一部事務組合に対する負担金が増額傾向にある見込みであるため、類似団体平均より上回る見込みである。</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82913</xdr:rowOff>
    </xdr:from>
    <xdr:to>
      <xdr:col>82</xdr:col>
      <xdr:colOff>107950</xdr:colOff>
      <xdr:row>40</xdr:row>
      <xdr:rowOff>162923</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740763"/>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135000</xdr:rowOff>
    </xdr:from>
    <xdr:ext cx="762000" cy="259045"/>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699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162923</xdr:rowOff>
    </xdr:from>
    <xdr:to>
      <xdr:col>82</xdr:col>
      <xdr:colOff>196850</xdr:colOff>
      <xdr:row>40</xdr:row>
      <xdr:rowOff>162923</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7020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169290</xdr:rowOff>
    </xdr:from>
    <xdr:ext cx="762000" cy="259045"/>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48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82913</xdr:rowOff>
    </xdr:from>
    <xdr:to>
      <xdr:col>82</xdr:col>
      <xdr:colOff>196850</xdr:colOff>
      <xdr:row>33</xdr:row>
      <xdr:rowOff>82913</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740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51889</xdr:rowOff>
    </xdr:from>
    <xdr:to>
      <xdr:col>82</xdr:col>
      <xdr:colOff>107950</xdr:colOff>
      <xdr:row>36</xdr:row>
      <xdr:rowOff>51889</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5671800" y="62240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170741</xdr:rowOff>
    </xdr:from>
    <xdr:ext cx="762000" cy="259045"/>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6171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27214</xdr:rowOff>
    </xdr:from>
    <xdr:to>
      <xdr:col>82</xdr:col>
      <xdr:colOff>158750</xdr:colOff>
      <xdr:row>36</xdr:row>
      <xdr:rowOff>128814</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64592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51889</xdr:rowOff>
    </xdr:from>
    <xdr:to>
      <xdr:col>78</xdr:col>
      <xdr:colOff>69850</xdr:colOff>
      <xdr:row>36</xdr:row>
      <xdr:rowOff>84546</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4782800" y="622408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159476</xdr:rowOff>
    </xdr:from>
    <xdr:to>
      <xdr:col>78</xdr:col>
      <xdr:colOff>120650</xdr:colOff>
      <xdr:row>36</xdr:row>
      <xdr:rowOff>89626</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5621000" y="6160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99803</xdr:rowOff>
    </xdr:from>
    <xdr:ext cx="7366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5929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25763</xdr:rowOff>
    </xdr:from>
    <xdr:to>
      <xdr:col>73</xdr:col>
      <xdr:colOff>180975</xdr:colOff>
      <xdr:row>36</xdr:row>
      <xdr:rowOff>84546</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893800" y="6197963"/>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120287</xdr:rowOff>
    </xdr:from>
    <xdr:to>
      <xdr:col>74</xdr:col>
      <xdr:colOff>31750</xdr:colOff>
      <xdr:row>36</xdr:row>
      <xdr:rowOff>50437</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732000" y="612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60614</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588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25763</xdr:rowOff>
    </xdr:from>
    <xdr:to>
      <xdr:col>69</xdr:col>
      <xdr:colOff>92075</xdr:colOff>
      <xdr:row>36</xdr:row>
      <xdr:rowOff>91077</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flipV="1">
          <a:off x="13004800" y="619796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120287</xdr:rowOff>
    </xdr:from>
    <xdr:to>
      <xdr:col>69</xdr:col>
      <xdr:colOff>142875</xdr:colOff>
      <xdr:row>36</xdr:row>
      <xdr:rowOff>50437</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843000" y="612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60614</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588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113756</xdr:rowOff>
    </xdr:from>
    <xdr:to>
      <xdr:col>65</xdr:col>
      <xdr:colOff>53975</xdr:colOff>
      <xdr:row>36</xdr:row>
      <xdr:rowOff>43906</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2954000" y="6114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54083</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5883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1089</xdr:rowOff>
    </xdr:from>
    <xdr:to>
      <xdr:col>82</xdr:col>
      <xdr:colOff>158750</xdr:colOff>
      <xdr:row>36</xdr:row>
      <xdr:rowOff>102689</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6459200" y="617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17616</xdr:rowOff>
    </xdr:from>
    <xdr:ext cx="762000" cy="259045"/>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6018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1089</xdr:rowOff>
    </xdr:from>
    <xdr:to>
      <xdr:col>78</xdr:col>
      <xdr:colOff>120650</xdr:colOff>
      <xdr:row>36</xdr:row>
      <xdr:rowOff>102689</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5621000" y="617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87466</xdr:rowOff>
    </xdr:from>
    <xdr:ext cx="7366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6259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33746</xdr:rowOff>
    </xdr:from>
    <xdr:to>
      <xdr:col>74</xdr:col>
      <xdr:colOff>31750</xdr:colOff>
      <xdr:row>36</xdr:row>
      <xdr:rowOff>135346</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732000" y="620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120123</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629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146413</xdr:rowOff>
    </xdr:from>
    <xdr:to>
      <xdr:col>69</xdr:col>
      <xdr:colOff>142875</xdr:colOff>
      <xdr:row>36</xdr:row>
      <xdr:rowOff>76563</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843000" y="6147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61340</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6233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40277</xdr:rowOff>
    </xdr:from>
    <xdr:to>
      <xdr:col>65</xdr:col>
      <xdr:colOff>53975</xdr:colOff>
      <xdr:row>36</xdr:row>
      <xdr:rowOff>141877</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2954000" y="6212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126654</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6298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令和２年度については、昨年度比▲</a:t>
          </a:r>
          <a:r>
            <a:rPr kumimoji="1" lang="en-US" altLang="ja-JP" sz="1300">
              <a:solidFill>
                <a:schemeClr val="tx1"/>
              </a:solidFill>
              <a:latin typeface="ＭＳ Ｐゴシック" panose="020B0600070205080204" pitchFamily="50" charset="-128"/>
              <a:ea typeface="ＭＳ Ｐゴシック" panose="020B0600070205080204" pitchFamily="50" charset="-128"/>
            </a:rPr>
            <a:t>1.7</a:t>
          </a:r>
          <a:r>
            <a:rPr kumimoji="1" lang="ja-JP" altLang="en-US" sz="1300">
              <a:solidFill>
                <a:schemeClr val="tx1"/>
              </a:solidFill>
              <a:latin typeface="ＭＳ Ｐゴシック" panose="020B0600070205080204" pitchFamily="50" charset="-128"/>
              <a:ea typeface="ＭＳ Ｐゴシック" panose="020B0600070205080204" pitchFamily="50" charset="-128"/>
            </a:rPr>
            <a:t>％減の</a:t>
          </a:r>
          <a:r>
            <a:rPr kumimoji="1" lang="en-US" altLang="ja-JP" sz="1300">
              <a:solidFill>
                <a:schemeClr val="tx1"/>
              </a:solidFill>
              <a:latin typeface="ＭＳ Ｐゴシック" panose="020B0600070205080204" pitchFamily="50" charset="-128"/>
              <a:ea typeface="ＭＳ Ｐゴシック" panose="020B0600070205080204" pitchFamily="50" charset="-128"/>
            </a:rPr>
            <a:t>12.8</a:t>
          </a:r>
          <a:r>
            <a:rPr kumimoji="1" lang="ja-JP" altLang="en-US" sz="1300">
              <a:solidFill>
                <a:schemeClr val="tx1"/>
              </a:solidFill>
              <a:latin typeface="ＭＳ Ｐゴシック" panose="020B0600070205080204" pitchFamily="50" charset="-128"/>
              <a:ea typeface="ＭＳ Ｐゴシック" panose="020B0600070205080204" pitchFamily="50" charset="-128"/>
            </a:rPr>
            <a:t>％となっている。平成</a:t>
          </a:r>
          <a:r>
            <a:rPr kumimoji="1" lang="en-US" altLang="ja-JP" sz="1300">
              <a:solidFill>
                <a:schemeClr val="tx1"/>
              </a:solidFill>
              <a:latin typeface="ＭＳ Ｐゴシック" panose="020B0600070205080204" pitchFamily="50" charset="-128"/>
              <a:ea typeface="ＭＳ Ｐゴシック" panose="020B0600070205080204" pitchFamily="50" charset="-128"/>
            </a:rPr>
            <a:t>28</a:t>
          </a:r>
          <a:r>
            <a:rPr kumimoji="1" lang="ja-JP" altLang="en-US" sz="1300">
              <a:solidFill>
                <a:schemeClr val="tx1"/>
              </a:solidFill>
              <a:latin typeface="ＭＳ Ｐゴシック" panose="020B0600070205080204" pitchFamily="50" charset="-128"/>
              <a:ea typeface="ＭＳ Ｐゴシック" panose="020B0600070205080204" pitchFamily="50" charset="-128"/>
            </a:rPr>
            <a:t>～</a:t>
          </a:r>
          <a:r>
            <a:rPr kumimoji="1" lang="en-US" altLang="ja-JP" sz="1300">
              <a:solidFill>
                <a:schemeClr val="tx1"/>
              </a:solidFill>
              <a:latin typeface="ＭＳ Ｐゴシック" panose="020B0600070205080204" pitchFamily="50" charset="-128"/>
              <a:ea typeface="ＭＳ Ｐゴシック" panose="020B0600070205080204" pitchFamily="50" charset="-128"/>
            </a:rPr>
            <a:t>30</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年度は類似団体平均以上の数値であったが、令和元年度から類似団体平均を下回っている。公債費のピークは平成</a:t>
          </a:r>
          <a:r>
            <a:rPr kumimoji="1" lang="en-US" altLang="ja-JP" sz="1300">
              <a:solidFill>
                <a:schemeClr val="tx1"/>
              </a:solidFill>
              <a:latin typeface="ＭＳ Ｐゴシック" panose="020B0600070205080204" pitchFamily="50" charset="-128"/>
              <a:ea typeface="ＭＳ Ｐゴシック" panose="020B0600070205080204" pitchFamily="50" charset="-128"/>
            </a:rPr>
            <a:t>29</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年度であったが、それ以降は概ね減少傾向にあるといえる。今後も起債に依存しない財政運営に努め、現在の水準を下げていきたい。</a:t>
          </a: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110998</xdr:rowOff>
    </xdr:from>
    <xdr:to>
      <xdr:col>24</xdr:col>
      <xdr:colOff>25400</xdr:colOff>
      <xdr:row>79</xdr:row>
      <xdr:rowOff>165863</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626848"/>
          <a:ext cx="0" cy="1083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137940</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68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165863</xdr:rowOff>
    </xdr:from>
    <xdr:to>
      <xdr:col>24</xdr:col>
      <xdr:colOff>114300</xdr:colOff>
      <xdr:row>79</xdr:row>
      <xdr:rowOff>165863</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71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25925</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37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110998</xdr:rowOff>
    </xdr:from>
    <xdr:to>
      <xdr:col>24</xdr:col>
      <xdr:colOff>114300</xdr:colOff>
      <xdr:row>73</xdr:row>
      <xdr:rowOff>110998</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62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140715</xdr:rowOff>
    </xdr:from>
    <xdr:to>
      <xdr:col>24</xdr:col>
      <xdr:colOff>25400</xdr:colOff>
      <xdr:row>77</xdr:row>
      <xdr:rowOff>46989</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987800" y="13170915"/>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153433</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183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46989</xdr:rowOff>
    </xdr:from>
    <xdr:to>
      <xdr:col>19</xdr:col>
      <xdr:colOff>187325</xdr:colOff>
      <xdr:row>77</xdr:row>
      <xdr:rowOff>88137</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3098800" y="13248639"/>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23622</xdr:rowOff>
    </xdr:from>
    <xdr:to>
      <xdr:col>20</xdr:col>
      <xdr:colOff>38100</xdr:colOff>
      <xdr:row>77</xdr:row>
      <xdr:rowOff>125222</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109999</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3311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88137</xdr:rowOff>
    </xdr:from>
    <xdr:to>
      <xdr:col>15</xdr:col>
      <xdr:colOff>98425</xdr:colOff>
      <xdr:row>77</xdr:row>
      <xdr:rowOff>101854</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2209800" y="13289787"/>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149114</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101854</xdr:rowOff>
    </xdr:from>
    <xdr:to>
      <xdr:col>11</xdr:col>
      <xdr:colOff>9525</xdr:colOff>
      <xdr:row>77</xdr:row>
      <xdr:rowOff>101854</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a:off x="1320800" y="133035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144542</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37337</xdr:rowOff>
    </xdr:from>
    <xdr:to>
      <xdr:col>6</xdr:col>
      <xdr:colOff>171450</xdr:colOff>
      <xdr:row>77</xdr:row>
      <xdr:rowOff>138937</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149114</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89915</xdr:rowOff>
    </xdr:from>
    <xdr:to>
      <xdr:col>24</xdr:col>
      <xdr:colOff>76200</xdr:colOff>
      <xdr:row>77</xdr:row>
      <xdr:rowOff>20065</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106442</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29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167639</xdr:rowOff>
    </xdr:from>
    <xdr:to>
      <xdr:col>20</xdr:col>
      <xdr:colOff>38100</xdr:colOff>
      <xdr:row>77</xdr:row>
      <xdr:rowOff>97789</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107966</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37337</xdr:rowOff>
    </xdr:from>
    <xdr:to>
      <xdr:col>15</xdr:col>
      <xdr:colOff>149225</xdr:colOff>
      <xdr:row>77</xdr:row>
      <xdr:rowOff>138937</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123714</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51054</xdr:rowOff>
    </xdr:from>
    <xdr:to>
      <xdr:col>11</xdr:col>
      <xdr:colOff>60325</xdr:colOff>
      <xdr:row>77</xdr:row>
      <xdr:rowOff>152654</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137431</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51054</xdr:rowOff>
    </xdr:from>
    <xdr:to>
      <xdr:col>6</xdr:col>
      <xdr:colOff>171450</xdr:colOff>
      <xdr:row>77</xdr:row>
      <xdr:rowOff>152654</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137431</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令和元年度までは類似団体平均を上回る値で推移していたが、令和２年度から類似団体平均を下回り、前年度比で▲</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％減少した。扶助費、物件費の割合が減少したことが主な要因である。</a:t>
          </a: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a:extLst>
            <a:ext uri="{FF2B5EF4-FFF2-40B4-BE49-F238E27FC236}">
              <a16:creationId xmlns:a16="http://schemas.microsoft.com/office/drawing/2014/main" id="{00000000-0008-0000-0400-0000A9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80</xdr:row>
      <xdr:rowOff>73661</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6510000" y="12517120"/>
          <a:ext cx="0" cy="1272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45738</xdr:rowOff>
    </xdr:from>
    <xdr:ext cx="762000" cy="259045"/>
    <xdr:sp macro="" textlink="">
      <xdr:nvSpPr>
        <xdr:cNvPr id="427" name="公債費以外最小値テキスト">
          <a:extLst>
            <a:ext uri="{FF2B5EF4-FFF2-40B4-BE49-F238E27FC236}">
              <a16:creationId xmlns:a16="http://schemas.microsoft.com/office/drawing/2014/main" id="{00000000-0008-0000-0400-0000AB010000}"/>
            </a:ext>
          </a:extLst>
        </xdr:cNvPr>
        <xdr:cNvSpPr txBox="1"/>
      </xdr:nvSpPr>
      <xdr:spPr>
        <a:xfrm>
          <a:off x="16598900" y="13761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73661</xdr:rowOff>
    </xdr:from>
    <xdr:to>
      <xdr:col>82</xdr:col>
      <xdr:colOff>196850</xdr:colOff>
      <xdr:row>80</xdr:row>
      <xdr:rowOff>73661</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3789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9" name="公債費以外最大値テキスト">
          <a:extLst>
            <a:ext uri="{FF2B5EF4-FFF2-40B4-BE49-F238E27FC236}">
              <a16:creationId xmlns:a16="http://schemas.microsoft.com/office/drawing/2014/main" id="{00000000-0008-0000-0400-0000AD010000}"/>
            </a:ext>
          </a:extLst>
        </xdr:cNvPr>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161289</xdr:rowOff>
    </xdr:from>
    <xdr:to>
      <xdr:col>82</xdr:col>
      <xdr:colOff>107950</xdr:colOff>
      <xdr:row>76</xdr:row>
      <xdr:rowOff>134620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5671800" y="13020039"/>
          <a:ext cx="8382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154957</xdr:rowOff>
    </xdr:from>
    <xdr:ext cx="762000" cy="259045"/>
    <xdr:sp macro="" textlink="">
      <xdr:nvSpPr>
        <xdr:cNvPr id="432" name="公債費以外平均値テキスト">
          <a:extLst>
            <a:ext uri="{FF2B5EF4-FFF2-40B4-BE49-F238E27FC236}">
              <a16:creationId xmlns:a16="http://schemas.microsoft.com/office/drawing/2014/main" id="{00000000-0008-0000-0400-0000B0010000}"/>
            </a:ext>
          </a:extLst>
        </xdr:cNvPr>
        <xdr:cNvSpPr txBox="1"/>
      </xdr:nvSpPr>
      <xdr:spPr>
        <a:xfrm>
          <a:off x="16598900" y="13013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11430</xdr:rowOff>
    </xdr:from>
    <xdr:to>
      <xdr:col>82</xdr:col>
      <xdr:colOff>158750</xdr:colOff>
      <xdr:row>76</xdr:row>
      <xdr:rowOff>113030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64592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96520</xdr:rowOff>
    </xdr:from>
    <xdr:to>
      <xdr:col>78</xdr:col>
      <xdr:colOff>69850</xdr:colOff>
      <xdr:row>76</xdr:row>
      <xdr:rowOff>134620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4782800" y="131267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22861</xdr:rowOff>
    </xdr:from>
    <xdr:to>
      <xdr:col>78</xdr:col>
      <xdr:colOff>120650</xdr:colOff>
      <xdr:row>76</xdr:row>
      <xdr:rowOff>124461</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5621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134637</xdr:rowOff>
    </xdr:from>
    <xdr:ext cx="7366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290800" y="1282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81280</xdr:rowOff>
    </xdr:from>
    <xdr:to>
      <xdr:col>73</xdr:col>
      <xdr:colOff>180975</xdr:colOff>
      <xdr:row>76</xdr:row>
      <xdr:rowOff>96520</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893800" y="131114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160020</xdr:rowOff>
    </xdr:from>
    <xdr:to>
      <xdr:col>74</xdr:col>
      <xdr:colOff>31750</xdr:colOff>
      <xdr:row>76</xdr:row>
      <xdr:rowOff>90170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47320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100347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401800" y="1278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77470</xdr:rowOff>
    </xdr:from>
    <xdr:to>
      <xdr:col>69</xdr:col>
      <xdr:colOff>92075</xdr:colOff>
      <xdr:row>76</xdr:row>
      <xdr:rowOff>81280</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a:off x="13004800" y="131076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144780</xdr:rowOff>
    </xdr:from>
    <xdr:to>
      <xdr:col>69</xdr:col>
      <xdr:colOff>142875</xdr:colOff>
      <xdr:row>76</xdr:row>
      <xdr:rowOff>74930</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3843000" y="130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85107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512800" y="12772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121920</xdr:rowOff>
    </xdr:from>
    <xdr:to>
      <xdr:col>65</xdr:col>
      <xdr:colOff>53975</xdr:colOff>
      <xdr:row>76</xdr:row>
      <xdr:rowOff>52070</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2954000" y="129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62247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623800" y="1274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110490</xdr:rowOff>
    </xdr:from>
    <xdr:to>
      <xdr:col>82</xdr:col>
      <xdr:colOff>158750</xdr:colOff>
      <xdr:row>76</xdr:row>
      <xdr:rowOff>40639</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64592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127017</xdr:rowOff>
    </xdr:from>
    <xdr:ext cx="762000" cy="259045"/>
    <xdr:sp macro="" textlink="">
      <xdr:nvSpPr>
        <xdr:cNvPr id="451" name="公債費以外該当値テキスト">
          <a:extLst>
            <a:ext uri="{FF2B5EF4-FFF2-40B4-BE49-F238E27FC236}">
              <a16:creationId xmlns:a16="http://schemas.microsoft.com/office/drawing/2014/main" id="{00000000-0008-0000-0400-0000C3010000}"/>
            </a:ext>
          </a:extLst>
        </xdr:cNvPr>
        <xdr:cNvSpPr txBox="1"/>
      </xdr:nvSpPr>
      <xdr:spPr>
        <a:xfrm>
          <a:off x="165989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83820</xdr:rowOff>
    </xdr:from>
    <xdr:to>
      <xdr:col>78</xdr:col>
      <xdr:colOff>120650</xdr:colOff>
      <xdr:row>77</xdr:row>
      <xdr:rowOff>13970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5621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170197</xdr:rowOff>
    </xdr:from>
    <xdr:ext cx="7366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290800" y="13200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45720</xdr:rowOff>
    </xdr:from>
    <xdr:to>
      <xdr:col>74</xdr:col>
      <xdr:colOff>31750</xdr:colOff>
      <xdr:row>76</xdr:row>
      <xdr:rowOff>147320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4732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132097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4401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30480</xdr:rowOff>
    </xdr:from>
    <xdr:to>
      <xdr:col>69</xdr:col>
      <xdr:colOff>142875</xdr:colOff>
      <xdr:row>76</xdr:row>
      <xdr:rowOff>132080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3843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116857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3512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26670</xdr:rowOff>
    </xdr:from>
    <xdr:to>
      <xdr:col>65</xdr:col>
      <xdr:colOff>53975</xdr:colOff>
      <xdr:row>76</xdr:row>
      <xdr:rowOff>128270</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2954000" y="130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113047</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2623800" y="13143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埼玉県滑川町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146012</xdr:rowOff>
    </xdr:from>
    <xdr:to>
      <xdr:col>29</xdr:col>
      <xdr:colOff>127000</xdr:colOff>
      <xdr:row>20</xdr:row>
      <xdr:rowOff>111074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51037"/>
          <a:ext cx="0" cy="13366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83151</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59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111074</xdr:rowOff>
    </xdr:from>
    <xdr:to>
      <xdr:col>30</xdr:col>
      <xdr:colOff>25400</xdr:colOff>
      <xdr:row>20</xdr:row>
      <xdr:rowOff>111074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876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60939</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94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146012</xdr:rowOff>
    </xdr:from>
    <xdr:to>
      <xdr:col>30</xdr:col>
      <xdr:colOff>25400</xdr:colOff>
      <xdr:row>12</xdr:row>
      <xdr:rowOff>146012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510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167716</xdr:rowOff>
    </xdr:from>
    <xdr:to>
      <xdr:col>29</xdr:col>
      <xdr:colOff>127000</xdr:colOff>
      <xdr:row>20</xdr:row>
      <xdr:rowOff>27635</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3472891"/>
          <a:ext cx="647700" cy="313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33189</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240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16662</xdr:rowOff>
    </xdr:from>
    <xdr:to>
      <xdr:col>29</xdr:col>
      <xdr:colOff>177800</xdr:colOff>
      <xdr:row>17</xdr:row>
      <xdr:rowOff>118262</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789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164287</xdr:rowOff>
    </xdr:from>
    <xdr:to>
      <xdr:col>26</xdr:col>
      <xdr:colOff>50800</xdr:colOff>
      <xdr:row>19</xdr:row>
      <xdr:rowOff>167716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3469462"/>
          <a:ext cx="698500" cy="34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7125</xdr:rowOff>
    </xdr:from>
    <xdr:to>
      <xdr:col>26</xdr:col>
      <xdr:colOff>101600</xdr:colOff>
      <xdr:row>17</xdr:row>
      <xdr:rowOff>108725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69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118902</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3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146533</xdr:rowOff>
    </xdr:from>
    <xdr:to>
      <xdr:col>22</xdr:col>
      <xdr:colOff>114300</xdr:colOff>
      <xdr:row>19</xdr:row>
      <xdr:rowOff>164287</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3451708"/>
          <a:ext cx="698500" cy="177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30036</xdr:rowOff>
    </xdr:from>
    <xdr:to>
      <xdr:col>22</xdr:col>
      <xdr:colOff>165100</xdr:colOff>
      <xdr:row>17</xdr:row>
      <xdr:rowOff>131636</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92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141813</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6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146533</xdr:rowOff>
    </xdr:from>
    <xdr:to>
      <xdr:col>18</xdr:col>
      <xdr:colOff>177800</xdr:colOff>
      <xdr:row>19</xdr:row>
      <xdr:rowOff>155461</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451708"/>
          <a:ext cx="698500" cy="89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52083</xdr:rowOff>
    </xdr:from>
    <xdr:to>
      <xdr:col>19</xdr:col>
      <xdr:colOff>38100</xdr:colOff>
      <xdr:row>17</xdr:row>
      <xdr:rowOff>153683</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143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163860</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83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70028</xdr:rowOff>
    </xdr:from>
    <xdr:to>
      <xdr:col>15</xdr:col>
      <xdr:colOff>101600</xdr:colOff>
      <xdr:row>18</xdr:row>
      <xdr:rowOff>178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32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10355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01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148285</xdr:rowOff>
    </xdr:from>
    <xdr:to>
      <xdr:col>29</xdr:col>
      <xdr:colOff>177800</xdr:colOff>
      <xdr:row>20</xdr:row>
      <xdr:rowOff>78435</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4534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56862</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36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116916</xdr:rowOff>
    </xdr:from>
    <xdr:to>
      <xdr:col>26</xdr:col>
      <xdr:colOff>101600</xdr:colOff>
      <xdr:row>20</xdr:row>
      <xdr:rowOff>47066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4220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31843</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5084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113487</xdr:rowOff>
    </xdr:from>
    <xdr:to>
      <xdr:col>22</xdr:col>
      <xdr:colOff>165100</xdr:colOff>
      <xdr:row>20</xdr:row>
      <xdr:rowOff>43637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4186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28414</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505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95733</xdr:rowOff>
    </xdr:from>
    <xdr:to>
      <xdr:col>19</xdr:col>
      <xdr:colOff>38100</xdr:colOff>
      <xdr:row>20</xdr:row>
      <xdr:rowOff>25883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4009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10660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487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104661</xdr:rowOff>
    </xdr:from>
    <xdr:to>
      <xdr:col>15</xdr:col>
      <xdr:colOff>101600</xdr:colOff>
      <xdr:row>20</xdr:row>
      <xdr:rowOff>34811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4098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19588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496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30893</xdr:rowOff>
    </xdr:from>
    <xdr:to>
      <xdr:col>29</xdr:col>
      <xdr:colOff>127000</xdr:colOff>
      <xdr:row>37</xdr:row>
      <xdr:rowOff>179540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298343"/>
          <a:ext cx="0" cy="10058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151617</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27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179540</xdr:rowOff>
    </xdr:from>
    <xdr:to>
      <xdr:col>30</xdr:col>
      <xdr:colOff>25400</xdr:colOff>
      <xdr:row>37</xdr:row>
      <xdr:rowOff>179540</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3042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117270</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604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30893</xdr:rowOff>
    </xdr:from>
    <xdr:to>
      <xdr:col>30</xdr:col>
      <xdr:colOff>25400</xdr:colOff>
      <xdr:row>34</xdr:row>
      <xdr:rowOff>30893</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2983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146717</xdr:rowOff>
    </xdr:from>
    <xdr:to>
      <xdr:col>29</xdr:col>
      <xdr:colOff>127000</xdr:colOff>
      <xdr:row>35</xdr:row>
      <xdr:rowOff>238747</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003800" y="6757067"/>
          <a:ext cx="647700" cy="920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3477</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613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158400</xdr:rowOff>
    </xdr:from>
    <xdr:to>
      <xdr:col>29</xdr:col>
      <xdr:colOff>177800</xdr:colOff>
      <xdr:row>35</xdr:row>
      <xdr:rowOff>260000</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768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113112</xdr:rowOff>
    </xdr:from>
    <xdr:to>
      <xdr:col>26</xdr:col>
      <xdr:colOff>50800</xdr:colOff>
      <xdr:row>35</xdr:row>
      <xdr:rowOff>146717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4305300" y="6723462"/>
          <a:ext cx="698500" cy="336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142761</xdr:rowOff>
    </xdr:from>
    <xdr:to>
      <xdr:col>26</xdr:col>
      <xdr:colOff>101600</xdr:colOff>
      <xdr:row>35</xdr:row>
      <xdr:rowOff>244361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753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229138</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839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84462</xdr:rowOff>
    </xdr:from>
    <xdr:to>
      <xdr:col>22</xdr:col>
      <xdr:colOff>114300</xdr:colOff>
      <xdr:row>35</xdr:row>
      <xdr:rowOff>113112</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6694812"/>
          <a:ext cx="698500" cy="286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140608</xdr:rowOff>
    </xdr:from>
    <xdr:to>
      <xdr:col>22</xdr:col>
      <xdr:colOff>165100</xdr:colOff>
      <xdr:row>35</xdr:row>
      <xdr:rowOff>242208</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7509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226985</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837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84462</xdr:rowOff>
    </xdr:from>
    <xdr:to>
      <xdr:col>18</xdr:col>
      <xdr:colOff>177800</xdr:colOff>
      <xdr:row>35</xdr:row>
      <xdr:rowOff>90005</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6694812"/>
          <a:ext cx="698500" cy="55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136551</xdr:rowOff>
    </xdr:from>
    <xdr:to>
      <xdr:col>19</xdr:col>
      <xdr:colOff>38100</xdr:colOff>
      <xdr:row>35</xdr:row>
      <xdr:rowOff>238151</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74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222928</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833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133674</xdr:rowOff>
    </xdr:from>
    <xdr:to>
      <xdr:col>15</xdr:col>
      <xdr:colOff>101600</xdr:colOff>
      <xdr:row>35</xdr:row>
      <xdr:rowOff>235274</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220051</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830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187947</xdr:rowOff>
    </xdr:from>
    <xdr:to>
      <xdr:col>29</xdr:col>
      <xdr:colOff>177800</xdr:colOff>
      <xdr:row>35</xdr:row>
      <xdr:rowOff>289547</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7982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160024</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770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95917</xdr:rowOff>
    </xdr:from>
    <xdr:to>
      <xdr:col>26</xdr:col>
      <xdr:colOff>101600</xdr:colOff>
      <xdr:row>35</xdr:row>
      <xdr:rowOff>197517</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7062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207694</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475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62312</xdr:rowOff>
    </xdr:from>
    <xdr:to>
      <xdr:col>22</xdr:col>
      <xdr:colOff>165100</xdr:colOff>
      <xdr:row>35</xdr:row>
      <xdr:rowOff>163912</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6726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174089</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441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33662</xdr:rowOff>
    </xdr:from>
    <xdr:to>
      <xdr:col>19</xdr:col>
      <xdr:colOff>38100</xdr:colOff>
      <xdr:row>35</xdr:row>
      <xdr:rowOff>135262</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6440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145439</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412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39205</xdr:rowOff>
    </xdr:from>
    <xdr:to>
      <xdr:col>15</xdr:col>
      <xdr:colOff>101600</xdr:colOff>
      <xdr:row>35</xdr:row>
      <xdr:rowOff>140805</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6495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150982</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418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埼玉県滑川町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19,562
19,017
29.68
9,012,113
8,625,056
368,678
4,528,926
5,301,357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38.3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92413</xdr:rowOff>
    </xdr:from>
    <xdr:to>
      <xdr:col>24</xdr:col>
      <xdr:colOff>62865</xdr:colOff>
      <xdr:row>38</xdr:row>
      <xdr:rowOff>47786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064463"/>
          <a:ext cx="1270" cy="1498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51613</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6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47786</xdr:rowOff>
    </xdr:from>
    <xdr:to>
      <xdr:col>24</xdr:col>
      <xdr:colOff>152400</xdr:colOff>
      <xdr:row>38</xdr:row>
      <xdr:rowOff>47786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62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39090</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839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92413</xdr:rowOff>
    </xdr:from>
    <xdr:to>
      <xdr:col>24</xdr:col>
      <xdr:colOff>152400</xdr:colOff>
      <xdr:row>29</xdr:row>
      <xdr:rowOff>92413</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064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47786</xdr:rowOff>
    </xdr:from>
    <xdr:to>
      <xdr:col>24</xdr:col>
      <xdr:colOff>63500</xdr:colOff>
      <xdr:row>38</xdr:row>
      <xdr:rowOff>116758</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562886"/>
          <a:ext cx="838200" cy="68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105196</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763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82319</xdr:rowOff>
    </xdr:from>
    <xdr:to>
      <xdr:col>24</xdr:col>
      <xdr:colOff>114300</xdr:colOff>
      <xdr:row>35</xdr:row>
      <xdr:rowOff>12469</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11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116758</xdr:rowOff>
    </xdr:from>
    <xdr:to>
      <xdr:col>19</xdr:col>
      <xdr:colOff>177800</xdr:colOff>
      <xdr:row>38</xdr:row>
      <xdr:rowOff>118097</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631858"/>
          <a:ext cx="889000" cy="1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54496</xdr:rowOff>
    </xdr:from>
    <xdr:to>
      <xdr:col>20</xdr:col>
      <xdr:colOff>38100</xdr:colOff>
      <xdr:row>35</xdr:row>
      <xdr:rowOff>156096</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5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1173</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83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79056</xdr:rowOff>
    </xdr:from>
    <xdr:to>
      <xdr:col>15</xdr:col>
      <xdr:colOff>50800</xdr:colOff>
      <xdr:row>38</xdr:row>
      <xdr:rowOff>118097</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594156"/>
          <a:ext cx="889000" cy="39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72277</xdr:rowOff>
    </xdr:from>
    <xdr:to>
      <xdr:col>15</xdr:col>
      <xdr:colOff>101600</xdr:colOff>
      <xdr:row>36</xdr:row>
      <xdr:rowOff>2427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7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18954</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848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73194</xdr:rowOff>
    </xdr:from>
    <xdr:to>
      <xdr:col>10</xdr:col>
      <xdr:colOff>114300</xdr:colOff>
      <xdr:row>38</xdr:row>
      <xdr:rowOff>79056</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588294"/>
          <a:ext cx="889000" cy="5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82548</xdr:rowOff>
    </xdr:from>
    <xdr:to>
      <xdr:col>10</xdr:col>
      <xdr:colOff>165100</xdr:colOff>
      <xdr:row>36</xdr:row>
      <xdr:rowOff>12698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083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29225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858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87904</xdr:rowOff>
    </xdr:from>
    <xdr:to>
      <xdr:col>6</xdr:col>
      <xdr:colOff>38100</xdr:colOff>
      <xdr:row>36</xdr:row>
      <xdr:rowOff>18054</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08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34581</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863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168436</xdr:rowOff>
    </xdr:from>
    <xdr:to>
      <xdr:col>24</xdr:col>
      <xdr:colOff>114300</xdr:colOff>
      <xdr:row>38</xdr:row>
      <xdr:rowOff>98586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51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83364</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427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65958</xdr:rowOff>
    </xdr:from>
    <xdr:to>
      <xdr:col>20</xdr:col>
      <xdr:colOff>38100</xdr:colOff>
      <xdr:row>38</xdr:row>
      <xdr:rowOff>167558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58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158685</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673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67297</xdr:rowOff>
    </xdr:from>
    <xdr:to>
      <xdr:col>15</xdr:col>
      <xdr:colOff>101600</xdr:colOff>
      <xdr:row>38</xdr:row>
      <xdr:rowOff>168897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582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160024</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675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28256</xdr:rowOff>
    </xdr:from>
    <xdr:to>
      <xdr:col>10</xdr:col>
      <xdr:colOff>165100</xdr:colOff>
      <xdr:row>38</xdr:row>
      <xdr:rowOff>129856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543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120983</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63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22394</xdr:rowOff>
    </xdr:from>
    <xdr:to>
      <xdr:col>6</xdr:col>
      <xdr:colOff>38100</xdr:colOff>
      <xdr:row>38</xdr:row>
      <xdr:rowOff>123994</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537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115121</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630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105132</xdr:rowOff>
    </xdr:from>
    <xdr:to>
      <xdr:col>24</xdr:col>
      <xdr:colOff>62865</xdr:colOff>
      <xdr:row>58</xdr:row>
      <xdr:rowOff>80068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506182"/>
          <a:ext cx="1270" cy="1517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83895</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027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80068</xdr:rowOff>
    </xdr:from>
    <xdr:to>
      <xdr:col>24</xdr:col>
      <xdr:colOff>152400</xdr:colOff>
      <xdr:row>58</xdr:row>
      <xdr:rowOff>80068</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024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51809</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28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105132</xdr:rowOff>
    </xdr:from>
    <xdr:to>
      <xdr:col>24</xdr:col>
      <xdr:colOff>152400</xdr:colOff>
      <xdr:row>49</xdr:row>
      <xdr:rowOff>105132</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506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6834</xdr:rowOff>
    </xdr:from>
    <xdr:to>
      <xdr:col>24</xdr:col>
      <xdr:colOff>63500</xdr:colOff>
      <xdr:row>57</xdr:row>
      <xdr:rowOff>30544</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779484"/>
          <a:ext cx="838200" cy="23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43883</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3021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21006</xdr:rowOff>
    </xdr:from>
    <xdr:to>
      <xdr:col>24</xdr:col>
      <xdr:colOff>114300</xdr:colOff>
      <xdr:row>55</xdr:row>
      <xdr:rowOff>122606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450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30544</xdr:rowOff>
    </xdr:from>
    <xdr:to>
      <xdr:col>19</xdr:col>
      <xdr:colOff>177800</xdr:colOff>
      <xdr:row>57</xdr:row>
      <xdr:rowOff>134655</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803194"/>
          <a:ext cx="889000" cy="104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69828</xdr:rowOff>
    </xdr:from>
    <xdr:to>
      <xdr:col>20</xdr:col>
      <xdr:colOff>38100</xdr:colOff>
      <xdr:row>55</xdr:row>
      <xdr:rowOff>171428</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499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16505</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274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134655</xdr:rowOff>
    </xdr:from>
    <xdr:to>
      <xdr:col>15</xdr:col>
      <xdr:colOff>50800</xdr:colOff>
      <xdr:row>57</xdr:row>
      <xdr:rowOff>138981</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907305"/>
          <a:ext cx="889000" cy="4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65795</xdr:rowOff>
    </xdr:from>
    <xdr:to>
      <xdr:col>15</xdr:col>
      <xdr:colOff>101600</xdr:colOff>
      <xdr:row>54</xdr:row>
      <xdr:rowOff>167395</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32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12472</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09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45419</xdr:rowOff>
    </xdr:from>
    <xdr:to>
      <xdr:col>10</xdr:col>
      <xdr:colOff>114300</xdr:colOff>
      <xdr:row>57</xdr:row>
      <xdr:rowOff>138981</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a:off x="1130300" y="9818069"/>
          <a:ext cx="889000" cy="93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158149</xdr:rowOff>
    </xdr:from>
    <xdr:to>
      <xdr:col>10</xdr:col>
      <xdr:colOff>165100</xdr:colOff>
      <xdr:row>56</xdr:row>
      <xdr:rowOff>88299</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58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104826</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363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133265</xdr:rowOff>
    </xdr:from>
    <xdr:to>
      <xdr:col>6</xdr:col>
      <xdr:colOff>38100</xdr:colOff>
      <xdr:row>56</xdr:row>
      <xdr:rowOff>63415</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56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79942</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33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127484</xdr:rowOff>
    </xdr:from>
    <xdr:to>
      <xdr:col>24</xdr:col>
      <xdr:colOff>114300</xdr:colOff>
      <xdr:row>57</xdr:row>
      <xdr:rowOff>57634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72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105911</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707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151194</xdr:rowOff>
    </xdr:from>
    <xdr:to>
      <xdr:col>20</xdr:col>
      <xdr:colOff>38100</xdr:colOff>
      <xdr:row>57</xdr:row>
      <xdr:rowOff>81344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75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72471</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84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83855</xdr:rowOff>
    </xdr:from>
    <xdr:to>
      <xdr:col>15</xdr:col>
      <xdr:colOff>101600</xdr:colOff>
      <xdr:row>58</xdr:row>
      <xdr:rowOff>14005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85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5132</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949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88181</xdr:rowOff>
    </xdr:from>
    <xdr:to>
      <xdr:col>10</xdr:col>
      <xdr:colOff>165100</xdr:colOff>
      <xdr:row>58</xdr:row>
      <xdr:rowOff>18331</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860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9458</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953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166069</xdr:rowOff>
    </xdr:from>
    <xdr:to>
      <xdr:col>6</xdr:col>
      <xdr:colOff>38100</xdr:colOff>
      <xdr:row>57</xdr:row>
      <xdr:rowOff>96219</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767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87346</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859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112542</xdr:rowOff>
    </xdr:from>
    <xdr:to>
      <xdr:col>24</xdr:col>
      <xdr:colOff>62865</xdr:colOff>
      <xdr:row>78</xdr:row>
      <xdr:rowOff>136592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285492"/>
          <a:ext cx="1270" cy="1224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140419</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13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136592</xdr:rowOff>
    </xdr:from>
    <xdr:to>
      <xdr:col>24</xdr:col>
      <xdr:colOff>152400</xdr:colOff>
      <xdr:row>78</xdr:row>
      <xdr:rowOff>136592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09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59219</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2060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112542</xdr:rowOff>
    </xdr:from>
    <xdr:to>
      <xdr:col>24</xdr:col>
      <xdr:colOff>152400</xdr:colOff>
      <xdr:row>71</xdr:row>
      <xdr:rowOff>112542</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285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85339</xdr:rowOff>
    </xdr:from>
    <xdr:to>
      <xdr:col>24</xdr:col>
      <xdr:colOff>63500</xdr:colOff>
      <xdr:row>78</xdr:row>
      <xdr:rowOff>87122</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458439"/>
          <a:ext cx="838200" cy="1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99593</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1297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76716</xdr:rowOff>
    </xdr:from>
    <xdr:to>
      <xdr:col>24</xdr:col>
      <xdr:colOff>114300</xdr:colOff>
      <xdr:row>78</xdr:row>
      <xdr:rowOff>6866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278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86162</xdr:rowOff>
    </xdr:from>
    <xdr:to>
      <xdr:col>19</xdr:col>
      <xdr:colOff>177800</xdr:colOff>
      <xdr:row>78</xdr:row>
      <xdr:rowOff>87122</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3459262"/>
          <a:ext cx="889000" cy="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113178</xdr:rowOff>
    </xdr:from>
    <xdr:to>
      <xdr:col>20</xdr:col>
      <xdr:colOff>38100</xdr:colOff>
      <xdr:row>78</xdr:row>
      <xdr:rowOff>43328</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59855</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090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80333</xdr:rowOff>
    </xdr:from>
    <xdr:to>
      <xdr:col>15</xdr:col>
      <xdr:colOff>50800</xdr:colOff>
      <xdr:row>78</xdr:row>
      <xdr:rowOff>86162</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453433"/>
          <a:ext cx="889000" cy="5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119555</xdr:rowOff>
    </xdr:from>
    <xdr:to>
      <xdr:col>15</xdr:col>
      <xdr:colOff>101600</xdr:colOff>
      <xdr:row>78</xdr:row>
      <xdr:rowOff>49705</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321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66232</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096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80333</xdr:rowOff>
    </xdr:from>
    <xdr:to>
      <xdr:col>10</xdr:col>
      <xdr:colOff>114300</xdr:colOff>
      <xdr:row>78</xdr:row>
      <xdr:rowOff>92242</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453433"/>
          <a:ext cx="889000" cy="1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117177</xdr:rowOff>
    </xdr:from>
    <xdr:to>
      <xdr:col>10</xdr:col>
      <xdr:colOff>165100</xdr:colOff>
      <xdr:row>78</xdr:row>
      <xdr:rowOff>47327</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1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63854</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094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127236</xdr:rowOff>
    </xdr:from>
    <xdr:to>
      <xdr:col>6</xdr:col>
      <xdr:colOff>38100</xdr:colOff>
      <xdr:row>78</xdr:row>
      <xdr:rowOff>57386</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28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73913</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104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34539</xdr:rowOff>
    </xdr:from>
    <xdr:to>
      <xdr:col>24</xdr:col>
      <xdr:colOff>114300</xdr:colOff>
      <xdr:row>78</xdr:row>
      <xdr:rowOff>136139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40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120916</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322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36322</xdr:rowOff>
    </xdr:from>
    <xdr:to>
      <xdr:col>20</xdr:col>
      <xdr:colOff>38100</xdr:colOff>
      <xdr:row>78</xdr:row>
      <xdr:rowOff>137922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40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129049</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502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35362</xdr:rowOff>
    </xdr:from>
    <xdr:to>
      <xdr:col>15</xdr:col>
      <xdr:colOff>101600</xdr:colOff>
      <xdr:row>78</xdr:row>
      <xdr:rowOff>136962</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40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128089</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501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29533</xdr:rowOff>
    </xdr:from>
    <xdr:to>
      <xdr:col>10</xdr:col>
      <xdr:colOff>165100</xdr:colOff>
      <xdr:row>78</xdr:row>
      <xdr:rowOff>131133</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402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122260</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495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41442</xdr:rowOff>
    </xdr:from>
    <xdr:to>
      <xdr:col>6</xdr:col>
      <xdr:colOff>38100</xdr:colOff>
      <xdr:row>78</xdr:row>
      <xdr:rowOff>143042</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414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134169</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507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a:extLst>
            <a:ext uri="{FF2B5EF4-FFF2-40B4-BE49-F238E27FC236}">
              <a16:creationId xmlns:a16="http://schemas.microsoft.com/office/drawing/2014/main" id="{00000000-0008-0000-06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143100</xdr:rowOff>
    </xdr:from>
    <xdr:to>
      <xdr:col>24</xdr:col>
      <xdr:colOff>62865</xdr:colOff>
      <xdr:row>98</xdr:row>
      <xdr:rowOff>130042</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4633595" y="15573600"/>
          <a:ext cx="1270" cy="1358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133869</xdr:rowOff>
    </xdr:from>
    <xdr:ext cx="534377" cy="259045"/>
    <xdr:sp macro="" textlink="">
      <xdr:nvSpPr>
        <xdr:cNvPr id="236" name="扶助費最小値テキスト">
          <a:extLst>
            <a:ext uri="{FF2B5EF4-FFF2-40B4-BE49-F238E27FC236}">
              <a16:creationId xmlns:a16="http://schemas.microsoft.com/office/drawing/2014/main" id="{00000000-0008-0000-0600-0000EC000000}"/>
            </a:ext>
          </a:extLst>
        </xdr:cNvPr>
        <xdr:cNvSpPr txBox="1"/>
      </xdr:nvSpPr>
      <xdr:spPr>
        <a:xfrm>
          <a:off x="4686300" y="1693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130042</xdr:rowOff>
    </xdr:from>
    <xdr:to>
      <xdr:col>24</xdr:col>
      <xdr:colOff>152400</xdr:colOff>
      <xdr:row>98</xdr:row>
      <xdr:rowOff>130042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6932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89777</xdr:rowOff>
    </xdr:from>
    <xdr:ext cx="599010" cy="259045"/>
    <xdr:sp macro="" textlink="">
      <xdr:nvSpPr>
        <xdr:cNvPr id="238" name="扶助費最大値テキスト">
          <a:extLst>
            <a:ext uri="{FF2B5EF4-FFF2-40B4-BE49-F238E27FC236}">
              <a16:creationId xmlns:a16="http://schemas.microsoft.com/office/drawing/2014/main" id="{00000000-0008-0000-0600-0000EE000000}"/>
            </a:ext>
          </a:extLst>
        </xdr:cNvPr>
        <xdr:cNvSpPr txBox="1"/>
      </xdr:nvSpPr>
      <xdr:spPr>
        <a:xfrm>
          <a:off x="4686300" y="15348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143100</xdr:rowOff>
    </xdr:from>
    <xdr:to>
      <xdr:col>24</xdr:col>
      <xdr:colOff>152400</xdr:colOff>
      <xdr:row>90</xdr:row>
      <xdr:rowOff>143100</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4546600" y="1557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147315</xdr:rowOff>
    </xdr:from>
    <xdr:to>
      <xdr:col>24</xdr:col>
      <xdr:colOff>63500</xdr:colOff>
      <xdr:row>94</xdr:row>
      <xdr:rowOff>149259</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3797300" y="16263615"/>
          <a:ext cx="838200" cy="1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9062</xdr:rowOff>
    </xdr:from>
    <xdr:ext cx="534377" cy="259045"/>
    <xdr:sp macro="" textlink="">
      <xdr:nvSpPr>
        <xdr:cNvPr id="241" name="扶助費平均値テキスト">
          <a:extLst>
            <a:ext uri="{FF2B5EF4-FFF2-40B4-BE49-F238E27FC236}">
              <a16:creationId xmlns:a16="http://schemas.microsoft.com/office/drawing/2014/main" id="{00000000-0008-0000-0600-0000F1000000}"/>
            </a:ext>
          </a:extLst>
        </xdr:cNvPr>
        <xdr:cNvSpPr txBox="1"/>
      </xdr:nvSpPr>
      <xdr:spPr>
        <a:xfrm>
          <a:off x="4686300" y="162968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30635</xdr:rowOff>
    </xdr:from>
    <xdr:to>
      <xdr:col>24</xdr:col>
      <xdr:colOff>114300</xdr:colOff>
      <xdr:row>95</xdr:row>
      <xdr:rowOff>132235</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4584700" y="1631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147315</xdr:rowOff>
    </xdr:from>
    <xdr:to>
      <xdr:col>19</xdr:col>
      <xdr:colOff>177800</xdr:colOff>
      <xdr:row>95</xdr:row>
      <xdr:rowOff>51417</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908300" y="16263615"/>
          <a:ext cx="889000" cy="7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27006</xdr:rowOff>
    </xdr:from>
    <xdr:to>
      <xdr:col>20</xdr:col>
      <xdr:colOff>38100</xdr:colOff>
      <xdr:row>95</xdr:row>
      <xdr:rowOff>128606</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3746500" y="1631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119733</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530111" y="1640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51417</xdr:rowOff>
    </xdr:from>
    <xdr:to>
      <xdr:col>15</xdr:col>
      <xdr:colOff>50800</xdr:colOff>
      <xdr:row>95</xdr:row>
      <xdr:rowOff>98980</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2019300" y="16339167"/>
          <a:ext cx="889000" cy="47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65053</xdr:rowOff>
    </xdr:from>
    <xdr:to>
      <xdr:col>15</xdr:col>
      <xdr:colOff>101600</xdr:colOff>
      <xdr:row>95</xdr:row>
      <xdr:rowOff>166653</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2857500" y="16352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157780</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641111" y="16445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98980</xdr:rowOff>
    </xdr:from>
    <xdr:to>
      <xdr:col>10</xdr:col>
      <xdr:colOff>114300</xdr:colOff>
      <xdr:row>95</xdr:row>
      <xdr:rowOff>106668</xdr:rowOff>
    </xdr:to>
    <xdr:cxnSp macro="">
      <xdr:nvCxnSpPr>
        <xdr:cNvPr id="249" name="直線コネクタ 248">
          <a:extLst>
            <a:ext uri="{FF2B5EF4-FFF2-40B4-BE49-F238E27FC236}">
              <a16:creationId xmlns:a16="http://schemas.microsoft.com/office/drawing/2014/main" id="{00000000-0008-0000-0600-0000F9000000}"/>
            </a:ext>
          </a:extLst>
        </xdr:cNvPr>
        <xdr:cNvCxnSpPr/>
      </xdr:nvCxnSpPr>
      <xdr:spPr>
        <a:xfrm flipV="1">
          <a:off x="1130300" y="16386730"/>
          <a:ext cx="889000" cy="7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74698</xdr:rowOff>
    </xdr:from>
    <xdr:to>
      <xdr:col>10</xdr:col>
      <xdr:colOff>165100</xdr:colOff>
      <xdr:row>96</xdr:row>
      <xdr:rowOff>4848</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968500" y="16362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167425</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52111" y="16455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95329</xdr:rowOff>
    </xdr:from>
    <xdr:to>
      <xdr:col>6</xdr:col>
      <xdr:colOff>38100</xdr:colOff>
      <xdr:row>96</xdr:row>
      <xdr:rowOff>25479</xdr:rowOff>
    </xdr:to>
    <xdr:sp macro="" textlink="">
      <xdr:nvSpPr>
        <xdr:cNvPr id="252" name="フローチャート: 判断 251">
          <a:extLst>
            <a:ext uri="{FF2B5EF4-FFF2-40B4-BE49-F238E27FC236}">
              <a16:creationId xmlns:a16="http://schemas.microsoft.com/office/drawing/2014/main" id="{00000000-0008-0000-0600-0000FC000000}"/>
            </a:ext>
          </a:extLst>
        </xdr:cNvPr>
        <xdr:cNvSpPr/>
      </xdr:nvSpPr>
      <xdr:spPr>
        <a:xfrm>
          <a:off x="1079500" y="16383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16606</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863111" y="16475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98459</xdr:rowOff>
    </xdr:from>
    <xdr:to>
      <xdr:col>24</xdr:col>
      <xdr:colOff>114300</xdr:colOff>
      <xdr:row>95</xdr:row>
      <xdr:rowOff>28609</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4584700" y="16214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121336</xdr:rowOff>
    </xdr:from>
    <xdr:ext cx="534377" cy="259045"/>
    <xdr:sp macro="" textlink="">
      <xdr:nvSpPr>
        <xdr:cNvPr id="260" name="扶助費該当値テキスト">
          <a:extLst>
            <a:ext uri="{FF2B5EF4-FFF2-40B4-BE49-F238E27FC236}">
              <a16:creationId xmlns:a16="http://schemas.microsoft.com/office/drawing/2014/main" id="{00000000-0008-0000-0600-000004010000}"/>
            </a:ext>
          </a:extLst>
        </xdr:cNvPr>
        <xdr:cNvSpPr txBox="1"/>
      </xdr:nvSpPr>
      <xdr:spPr>
        <a:xfrm>
          <a:off x="4686300" y="1606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96515</xdr:rowOff>
    </xdr:from>
    <xdr:to>
      <xdr:col>20</xdr:col>
      <xdr:colOff>38100</xdr:colOff>
      <xdr:row>95</xdr:row>
      <xdr:rowOff>26665</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3746500" y="1621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43192</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3530111" y="1598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617</xdr:rowOff>
    </xdr:from>
    <xdr:to>
      <xdr:col>15</xdr:col>
      <xdr:colOff>101600</xdr:colOff>
      <xdr:row>95</xdr:row>
      <xdr:rowOff>102217</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2857500" y="16288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118744</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2641111" y="1606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48180</xdr:rowOff>
    </xdr:from>
    <xdr:to>
      <xdr:col>10</xdr:col>
      <xdr:colOff>165100</xdr:colOff>
      <xdr:row>95</xdr:row>
      <xdr:rowOff>149780</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968500" y="1633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166307</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1752111" y="16111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55868</xdr:rowOff>
    </xdr:from>
    <xdr:to>
      <xdr:col>6</xdr:col>
      <xdr:colOff>38100</xdr:colOff>
      <xdr:row>95</xdr:row>
      <xdr:rowOff>157468</xdr:rowOff>
    </xdr:to>
    <xdr:sp macro="" textlink="">
      <xdr:nvSpPr>
        <xdr:cNvPr id="267" name="楕円 266">
          <a:extLst>
            <a:ext uri="{FF2B5EF4-FFF2-40B4-BE49-F238E27FC236}">
              <a16:creationId xmlns:a16="http://schemas.microsoft.com/office/drawing/2014/main" id="{00000000-0008-0000-0600-00000B010000}"/>
            </a:ext>
          </a:extLst>
        </xdr:cNvPr>
        <xdr:cNvSpPr/>
      </xdr:nvSpPr>
      <xdr:spPr>
        <a:xfrm>
          <a:off x="1079500" y="16343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2545</xdr:rowOff>
    </xdr:from>
    <xdr:ext cx="534377"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863111" y="16118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65963</xdr:rowOff>
    </xdr:from>
    <xdr:to>
      <xdr:col>54</xdr:col>
      <xdr:colOff>189865</xdr:colOff>
      <xdr:row>35</xdr:row>
      <xdr:rowOff>27965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380913"/>
          <a:ext cx="1270" cy="647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31792</xdr:rowOff>
    </xdr:from>
    <xdr:ext cx="599010"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032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27965</xdr:rowOff>
    </xdr:from>
    <xdr:to>
      <xdr:col>55</xdr:col>
      <xdr:colOff>88900</xdr:colOff>
      <xdr:row>35</xdr:row>
      <xdr:rowOff>27965</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028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12640</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156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65963</xdr:rowOff>
    </xdr:from>
    <xdr:to>
      <xdr:col>55</xdr:col>
      <xdr:colOff>88900</xdr:colOff>
      <xdr:row>31</xdr:row>
      <xdr:rowOff>65963</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380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112597</xdr:rowOff>
    </xdr:from>
    <xdr:to>
      <xdr:col>55</xdr:col>
      <xdr:colOff>0</xdr:colOff>
      <xdr:row>37</xdr:row>
      <xdr:rowOff>78362</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9639300" y="5941897"/>
          <a:ext cx="838200" cy="480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98550</xdr:rowOff>
    </xdr:from>
    <xdr:ext cx="599010"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55849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75673</xdr:rowOff>
    </xdr:from>
    <xdr:to>
      <xdr:col>55</xdr:col>
      <xdr:colOff>50800</xdr:colOff>
      <xdr:row>34</xdr:row>
      <xdr:rowOff>5823</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573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78362</xdr:rowOff>
    </xdr:from>
    <xdr:to>
      <xdr:col>50</xdr:col>
      <xdr:colOff>114300</xdr:colOff>
      <xdr:row>37</xdr:row>
      <xdr:rowOff>104249</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6422012"/>
          <a:ext cx="889000" cy="25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111111</xdr:rowOff>
    </xdr:from>
    <xdr:to>
      <xdr:col>50</xdr:col>
      <xdr:colOff>165100</xdr:colOff>
      <xdr:row>37</xdr:row>
      <xdr:rowOff>41261</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628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57788</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72111" y="605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95407</xdr:rowOff>
    </xdr:from>
    <xdr:to>
      <xdr:col>45</xdr:col>
      <xdr:colOff>177800</xdr:colOff>
      <xdr:row>37</xdr:row>
      <xdr:rowOff>104249</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7861300" y="6439057"/>
          <a:ext cx="889000" cy="8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112839</xdr:rowOff>
    </xdr:from>
    <xdr:to>
      <xdr:col>46</xdr:col>
      <xdr:colOff>38100</xdr:colOff>
      <xdr:row>37</xdr:row>
      <xdr:rowOff>42989</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28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59516</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06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95407</xdr:rowOff>
    </xdr:from>
    <xdr:to>
      <xdr:col>41</xdr:col>
      <xdr:colOff>50800</xdr:colOff>
      <xdr:row>37</xdr:row>
      <xdr:rowOff>96371</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6972300" y="6439057"/>
          <a:ext cx="889000" cy="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141295</xdr:rowOff>
    </xdr:from>
    <xdr:to>
      <xdr:col>41</xdr:col>
      <xdr:colOff>101600</xdr:colOff>
      <xdr:row>37</xdr:row>
      <xdr:rowOff>71445</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313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87972</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088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143508</xdr:rowOff>
    </xdr:from>
    <xdr:to>
      <xdr:col>36</xdr:col>
      <xdr:colOff>165100</xdr:colOff>
      <xdr:row>37</xdr:row>
      <xdr:rowOff>73658</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315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90185</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090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61797</xdr:rowOff>
    </xdr:from>
    <xdr:to>
      <xdr:col>55</xdr:col>
      <xdr:colOff>50800</xdr:colOff>
      <xdr:row>34</xdr:row>
      <xdr:rowOff>163397</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5891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148174</xdr:rowOff>
    </xdr:from>
    <xdr:ext cx="599010"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5806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27562</xdr:rowOff>
    </xdr:from>
    <xdr:to>
      <xdr:col>50</xdr:col>
      <xdr:colOff>165100</xdr:colOff>
      <xdr:row>37</xdr:row>
      <xdr:rowOff>129162</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6371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120289</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72111" y="6463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53449</xdr:rowOff>
    </xdr:from>
    <xdr:to>
      <xdr:col>46</xdr:col>
      <xdr:colOff>38100</xdr:colOff>
      <xdr:row>37</xdr:row>
      <xdr:rowOff>155049</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397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146176</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648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44607</xdr:rowOff>
    </xdr:from>
    <xdr:to>
      <xdr:col>41</xdr:col>
      <xdr:colOff>101600</xdr:colOff>
      <xdr:row>37</xdr:row>
      <xdr:rowOff>146207</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388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137334</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480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45571</xdr:rowOff>
    </xdr:from>
    <xdr:to>
      <xdr:col>36</xdr:col>
      <xdr:colOff>165100</xdr:colOff>
      <xdr:row>37</xdr:row>
      <xdr:rowOff>147171</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389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138298</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481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64043</xdr:rowOff>
    </xdr:from>
    <xdr:to>
      <xdr:col>54</xdr:col>
      <xdr:colOff>189865</xdr:colOff>
      <xdr:row>58</xdr:row>
      <xdr:rowOff>77114</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8807993"/>
          <a:ext cx="1270" cy="1213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80941</xdr:rowOff>
    </xdr:from>
    <xdr:ext cx="534377"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1002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77114</xdr:rowOff>
    </xdr:from>
    <xdr:to>
      <xdr:col>55</xdr:col>
      <xdr:colOff>88900</xdr:colOff>
      <xdr:row>58</xdr:row>
      <xdr:rowOff>77114</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10021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10720</xdr:rowOff>
    </xdr:from>
    <xdr:ext cx="599010"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583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64043</xdr:rowOff>
    </xdr:from>
    <xdr:to>
      <xdr:col>55</xdr:col>
      <xdr:colOff>88900</xdr:colOff>
      <xdr:row>51</xdr:row>
      <xdr:rowOff>64043</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8807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69483</xdr:rowOff>
    </xdr:from>
    <xdr:to>
      <xdr:col>55</xdr:col>
      <xdr:colOff>0</xdr:colOff>
      <xdr:row>58</xdr:row>
      <xdr:rowOff>77114</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9639300" y="10013583"/>
          <a:ext cx="838200" cy="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14631</xdr:rowOff>
    </xdr:from>
    <xdr:ext cx="534377"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94443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163204</xdr:rowOff>
    </xdr:from>
    <xdr:to>
      <xdr:col>55</xdr:col>
      <xdr:colOff>50800</xdr:colOff>
      <xdr:row>56</xdr:row>
      <xdr:rowOff>93354</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10426700" y="95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159565</xdr:rowOff>
    </xdr:from>
    <xdr:to>
      <xdr:col>50</xdr:col>
      <xdr:colOff>114300</xdr:colOff>
      <xdr:row>58</xdr:row>
      <xdr:rowOff>69483</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8750300" y="9932215"/>
          <a:ext cx="889000" cy="81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31914</xdr:rowOff>
    </xdr:from>
    <xdr:to>
      <xdr:col>50</xdr:col>
      <xdr:colOff>165100</xdr:colOff>
      <xdr:row>56</xdr:row>
      <xdr:rowOff>133514</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9588500" y="963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150041</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72111" y="940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159565</xdr:rowOff>
    </xdr:from>
    <xdr:to>
      <xdr:col>45</xdr:col>
      <xdr:colOff>177800</xdr:colOff>
      <xdr:row>58</xdr:row>
      <xdr:rowOff>62159</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7861300" y="9932215"/>
          <a:ext cx="889000" cy="74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95872</xdr:rowOff>
    </xdr:from>
    <xdr:to>
      <xdr:col>46</xdr:col>
      <xdr:colOff>38100</xdr:colOff>
      <xdr:row>57</xdr:row>
      <xdr:rowOff>26022</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8699500" y="969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42549</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83111" y="947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40798</xdr:rowOff>
    </xdr:from>
    <xdr:to>
      <xdr:col>41</xdr:col>
      <xdr:colOff>50800</xdr:colOff>
      <xdr:row>58</xdr:row>
      <xdr:rowOff>62159</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6972300" y="9984898"/>
          <a:ext cx="889000" cy="21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123908</xdr:rowOff>
    </xdr:from>
    <xdr:to>
      <xdr:col>41</xdr:col>
      <xdr:colOff>101600</xdr:colOff>
      <xdr:row>57</xdr:row>
      <xdr:rowOff>54058</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7810500" y="9725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70585</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94111" y="9500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124137</xdr:rowOff>
    </xdr:from>
    <xdr:to>
      <xdr:col>36</xdr:col>
      <xdr:colOff>165100</xdr:colOff>
      <xdr:row>57</xdr:row>
      <xdr:rowOff>54287</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6921500" y="9725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70814</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05111" y="9500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26314</xdr:rowOff>
    </xdr:from>
    <xdr:to>
      <xdr:col>55</xdr:col>
      <xdr:colOff>50800</xdr:colOff>
      <xdr:row>58</xdr:row>
      <xdr:rowOff>127914</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10426700" y="99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112691</xdr:rowOff>
    </xdr:from>
    <xdr:ext cx="534377"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9885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18683</xdr:rowOff>
    </xdr:from>
    <xdr:to>
      <xdr:col>50</xdr:col>
      <xdr:colOff>165100</xdr:colOff>
      <xdr:row>58</xdr:row>
      <xdr:rowOff>120283</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9588500" y="9962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111410</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72111" y="10055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108765</xdr:rowOff>
    </xdr:from>
    <xdr:to>
      <xdr:col>46</xdr:col>
      <xdr:colOff>38100</xdr:colOff>
      <xdr:row>58</xdr:row>
      <xdr:rowOff>38915</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8699500" y="988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30042</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83111" y="9974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11359</xdr:rowOff>
    </xdr:from>
    <xdr:to>
      <xdr:col>41</xdr:col>
      <xdr:colOff>101600</xdr:colOff>
      <xdr:row>58</xdr:row>
      <xdr:rowOff>112959</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7810500" y="995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104086</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94111" y="10048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161448</xdr:rowOff>
    </xdr:from>
    <xdr:to>
      <xdr:col>36</xdr:col>
      <xdr:colOff>165100</xdr:colOff>
      <xdr:row>58</xdr:row>
      <xdr:rowOff>91598</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6921500" y="993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82725</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705111" y="1002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129467</xdr:rowOff>
    </xdr:from>
    <xdr:to>
      <xdr:col>54</xdr:col>
      <xdr:colOff>189865</xdr:colOff>
      <xdr:row>79</xdr:row>
      <xdr:rowOff>44450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302417"/>
          <a:ext cx="1270" cy="1286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76144</xdr:rowOff>
    </xdr:from>
    <xdr:ext cx="599010"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2077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129467</xdr:rowOff>
    </xdr:from>
    <xdr:to>
      <xdr:col>55</xdr:col>
      <xdr:colOff>88900</xdr:colOff>
      <xdr:row>71</xdr:row>
      <xdr:rowOff>129467</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302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30643</xdr:rowOff>
    </xdr:from>
    <xdr:to>
      <xdr:col>55</xdr:col>
      <xdr:colOff>0</xdr:colOff>
      <xdr:row>79</xdr:row>
      <xdr:rowOff>44252</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9639300" y="13575193"/>
          <a:ext cx="838200" cy="13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131726</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161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108849</xdr:rowOff>
    </xdr:from>
    <xdr:to>
      <xdr:col>55</xdr:col>
      <xdr:colOff>50800</xdr:colOff>
      <xdr:row>78</xdr:row>
      <xdr:rowOff>38999</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310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27778</xdr:rowOff>
    </xdr:from>
    <xdr:to>
      <xdr:col>50</xdr:col>
      <xdr:colOff>114300</xdr:colOff>
      <xdr:row>79</xdr:row>
      <xdr:rowOff>30643</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8750300" y="13572328"/>
          <a:ext cx="889000" cy="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101724</xdr:rowOff>
    </xdr:from>
    <xdr:to>
      <xdr:col>50</xdr:col>
      <xdr:colOff>165100</xdr:colOff>
      <xdr:row>78</xdr:row>
      <xdr:rowOff>31874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30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48401</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3078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27778</xdr:rowOff>
    </xdr:from>
    <xdr:to>
      <xdr:col>45</xdr:col>
      <xdr:colOff>177800</xdr:colOff>
      <xdr:row>79</xdr:row>
      <xdr:rowOff>30003</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7861300" y="13572328"/>
          <a:ext cx="889000" cy="2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752</xdr:rowOff>
    </xdr:from>
    <xdr:to>
      <xdr:col>46</xdr:col>
      <xdr:colOff>38100</xdr:colOff>
      <xdr:row>78</xdr:row>
      <xdr:rowOff>102352</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37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118879</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3149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14832</xdr:rowOff>
    </xdr:from>
    <xdr:to>
      <xdr:col>41</xdr:col>
      <xdr:colOff>50800</xdr:colOff>
      <xdr:row>79</xdr:row>
      <xdr:rowOff>30003</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6972300" y="13559382"/>
          <a:ext cx="889000" cy="1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15291</xdr:rowOff>
    </xdr:from>
    <xdr:to>
      <xdr:col>41</xdr:col>
      <xdr:colOff>101600</xdr:colOff>
      <xdr:row>78</xdr:row>
      <xdr:rowOff>116891</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388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133418</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163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167942</xdr:rowOff>
    </xdr:from>
    <xdr:to>
      <xdr:col>36</xdr:col>
      <xdr:colOff>165100</xdr:colOff>
      <xdr:row>78</xdr:row>
      <xdr:rowOff>98092</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36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114619</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14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164902</xdr:rowOff>
    </xdr:from>
    <xdr:to>
      <xdr:col>55</xdr:col>
      <xdr:colOff>50800</xdr:colOff>
      <xdr:row>79</xdr:row>
      <xdr:rowOff>95052</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53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79829</xdr:rowOff>
    </xdr:from>
    <xdr:ext cx="313932"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34529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151293</xdr:rowOff>
    </xdr:from>
    <xdr:to>
      <xdr:col>50</xdr:col>
      <xdr:colOff>165100</xdr:colOff>
      <xdr:row>79</xdr:row>
      <xdr:rowOff>81443</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524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72570</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404428" y="13617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148428</xdr:rowOff>
    </xdr:from>
    <xdr:to>
      <xdr:col>46</xdr:col>
      <xdr:colOff>38100</xdr:colOff>
      <xdr:row>79</xdr:row>
      <xdr:rowOff>78578</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52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69705</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515428" y="13614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150653</xdr:rowOff>
    </xdr:from>
    <xdr:to>
      <xdr:col>41</xdr:col>
      <xdr:colOff>101600</xdr:colOff>
      <xdr:row>79</xdr:row>
      <xdr:rowOff>80803</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523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71930</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626428" y="13616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135482</xdr:rowOff>
    </xdr:from>
    <xdr:to>
      <xdr:col>36</xdr:col>
      <xdr:colOff>165100</xdr:colOff>
      <xdr:row>79</xdr:row>
      <xdr:rowOff>65632</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508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56759</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37428" y="13601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114263</xdr:rowOff>
    </xdr:from>
    <xdr:to>
      <xdr:col>54</xdr:col>
      <xdr:colOff>189865</xdr:colOff>
      <xdr:row>98</xdr:row>
      <xdr:rowOff>16531</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544763"/>
          <a:ext cx="1270" cy="1273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20358</xdr:rowOff>
    </xdr:from>
    <xdr:ext cx="469744"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6822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16531</xdr:rowOff>
    </xdr:from>
    <xdr:to>
      <xdr:col>55</xdr:col>
      <xdr:colOff>88900</xdr:colOff>
      <xdr:row>98</xdr:row>
      <xdr:rowOff>16531</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6818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60940</xdr:rowOff>
    </xdr:from>
    <xdr:ext cx="599010"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319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114263</xdr:rowOff>
    </xdr:from>
    <xdr:to>
      <xdr:col>55</xdr:col>
      <xdr:colOff>88900</xdr:colOff>
      <xdr:row>90</xdr:row>
      <xdr:rowOff>114263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544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134694</xdr:rowOff>
    </xdr:from>
    <xdr:to>
      <xdr:col>55</xdr:col>
      <xdr:colOff>0</xdr:colOff>
      <xdr:row>97</xdr:row>
      <xdr:rowOff>164640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9639300" y="16765344"/>
          <a:ext cx="838200" cy="29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30143</xdr:rowOff>
    </xdr:from>
    <xdr:ext cx="534377"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3178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7266</xdr:rowOff>
    </xdr:from>
    <xdr:to>
      <xdr:col>55</xdr:col>
      <xdr:colOff>50800</xdr:colOff>
      <xdr:row>96</xdr:row>
      <xdr:rowOff>108866</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466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68435</xdr:rowOff>
    </xdr:from>
    <xdr:to>
      <xdr:col>50</xdr:col>
      <xdr:colOff>114300</xdr:colOff>
      <xdr:row>97</xdr:row>
      <xdr:rowOff>134694</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8750300" y="16699085"/>
          <a:ext cx="889000" cy="66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58068</xdr:rowOff>
    </xdr:from>
    <xdr:to>
      <xdr:col>50</xdr:col>
      <xdr:colOff>165100</xdr:colOff>
      <xdr:row>96</xdr:row>
      <xdr:rowOff>159668</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517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4745</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72111" y="16292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68435</xdr:rowOff>
    </xdr:from>
    <xdr:to>
      <xdr:col>45</xdr:col>
      <xdr:colOff>177800</xdr:colOff>
      <xdr:row>97</xdr:row>
      <xdr:rowOff>150169</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7861300" y="16699085"/>
          <a:ext cx="889000" cy="8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102639</xdr:rowOff>
    </xdr:from>
    <xdr:to>
      <xdr:col>46</xdr:col>
      <xdr:colOff>38100</xdr:colOff>
      <xdr:row>97</xdr:row>
      <xdr:rowOff>32789</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561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49316</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83111" y="16337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150169</xdr:rowOff>
    </xdr:from>
    <xdr:to>
      <xdr:col>41</xdr:col>
      <xdr:colOff>50800</xdr:colOff>
      <xdr:row>97</xdr:row>
      <xdr:rowOff>150896</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6972300" y="16780819"/>
          <a:ext cx="889000" cy="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104581</xdr:rowOff>
    </xdr:from>
    <xdr:to>
      <xdr:col>41</xdr:col>
      <xdr:colOff>101600</xdr:colOff>
      <xdr:row>97</xdr:row>
      <xdr:rowOff>34731</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56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51258</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94111" y="1633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124555</xdr:rowOff>
    </xdr:from>
    <xdr:to>
      <xdr:col>36</xdr:col>
      <xdr:colOff>165100</xdr:colOff>
      <xdr:row>97</xdr:row>
      <xdr:rowOff>54705</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58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71232</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05111" y="1635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113840</xdr:rowOff>
    </xdr:from>
    <xdr:to>
      <xdr:col>55</xdr:col>
      <xdr:colOff>50800</xdr:colOff>
      <xdr:row>98</xdr:row>
      <xdr:rowOff>43990</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6744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28767</xdr:rowOff>
    </xdr:from>
    <xdr:ext cx="469744"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6659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83894</xdr:rowOff>
    </xdr:from>
    <xdr:to>
      <xdr:col>50</xdr:col>
      <xdr:colOff>165100</xdr:colOff>
      <xdr:row>98</xdr:row>
      <xdr:rowOff>14044</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6714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5171</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372111" y="16807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17635</xdr:rowOff>
    </xdr:from>
    <xdr:to>
      <xdr:col>46</xdr:col>
      <xdr:colOff>38100</xdr:colOff>
      <xdr:row>97</xdr:row>
      <xdr:rowOff>119235</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664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110362</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483111" y="16741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99369</xdr:rowOff>
    </xdr:from>
    <xdr:to>
      <xdr:col>41</xdr:col>
      <xdr:colOff>101600</xdr:colOff>
      <xdr:row>98</xdr:row>
      <xdr:rowOff>29519</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6730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20646</xdr:rowOff>
    </xdr:from>
    <xdr:ext cx="469744"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626428" y="16822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100096</xdr:rowOff>
    </xdr:from>
    <xdr:to>
      <xdr:col>36</xdr:col>
      <xdr:colOff>165100</xdr:colOff>
      <xdr:row>98</xdr:row>
      <xdr:rowOff>30246</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921500" y="16730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21373</xdr:rowOff>
    </xdr:from>
    <xdr:ext cx="469744"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37428" y="16823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145249</xdr:rowOff>
    </xdr:from>
    <xdr:to>
      <xdr:col>85</xdr:col>
      <xdr:colOff>126364</xdr:colOff>
      <xdr:row>38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flipV="1">
          <a:off x="16317595" y="5288749"/>
          <a:ext cx="1269" cy="1251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52235</xdr:rowOff>
    </xdr:from>
    <xdr:ext cx="249299" cy="259045"/>
    <xdr:sp macro="" textlink="">
      <xdr:nvSpPr>
        <xdr:cNvPr id="509" name="災害復旧事業費最小値テキスト">
          <a:extLst>
            <a:ext uri="{FF2B5EF4-FFF2-40B4-BE49-F238E27FC236}">
              <a16:creationId xmlns:a16="http://schemas.microsoft.com/office/drawing/2014/main" id="{00000000-0008-0000-0600-0000FD010000}"/>
            </a:ext>
          </a:extLst>
        </xdr:cNvPr>
        <xdr:cNvSpPr txBox="1"/>
      </xdr:nvSpPr>
      <xdr:spPr>
        <a:xfrm>
          <a:off x="16370300" y="65673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91926</xdr:rowOff>
    </xdr:from>
    <xdr:ext cx="599010" cy="259045"/>
    <xdr:sp macro="" textlink="">
      <xdr:nvSpPr>
        <xdr:cNvPr id="511" name="災害復旧事業費最大値テキスト">
          <a:extLst>
            <a:ext uri="{FF2B5EF4-FFF2-40B4-BE49-F238E27FC236}">
              <a16:creationId xmlns:a16="http://schemas.microsoft.com/office/drawing/2014/main" id="{00000000-0008-0000-0600-0000FF010000}"/>
            </a:ext>
          </a:extLst>
        </xdr:cNvPr>
        <xdr:cNvSpPr txBox="1"/>
      </xdr:nvSpPr>
      <xdr:spPr>
        <a:xfrm>
          <a:off x="16370300" y="5063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145249</xdr:rowOff>
    </xdr:from>
    <xdr:to>
      <xdr:col>86</xdr:col>
      <xdr:colOff>25400</xdr:colOff>
      <xdr:row>30</xdr:row>
      <xdr:rowOff>145249</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5288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23685</xdr:rowOff>
    </xdr:from>
    <xdr:to>
      <xdr:col>85</xdr:col>
      <xdr:colOff>127000</xdr:colOff>
      <xdr:row>38</xdr:row>
      <xdr:rowOff>25400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5481300" y="6538785"/>
          <a:ext cx="8382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141135</xdr:rowOff>
    </xdr:from>
    <xdr:ext cx="469744" cy="259045"/>
    <xdr:sp macro="" textlink="">
      <xdr:nvSpPr>
        <xdr:cNvPr id="514" name="災害復旧事業費平均値テキスト">
          <a:extLst>
            <a:ext uri="{FF2B5EF4-FFF2-40B4-BE49-F238E27FC236}">
              <a16:creationId xmlns:a16="http://schemas.microsoft.com/office/drawing/2014/main" id="{00000000-0008-0000-0600-000002020000}"/>
            </a:ext>
          </a:extLst>
        </xdr:cNvPr>
        <xdr:cNvSpPr txBox="1"/>
      </xdr:nvSpPr>
      <xdr:spPr>
        <a:xfrm>
          <a:off x="16370300" y="63133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118258</xdr:rowOff>
    </xdr:from>
    <xdr:to>
      <xdr:col>85</xdr:col>
      <xdr:colOff>177800</xdr:colOff>
      <xdr:row>38</xdr:row>
      <xdr:rowOff>48408</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6268700" y="646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23685</xdr:rowOff>
    </xdr:from>
    <xdr:to>
      <xdr:col>81</xdr:col>
      <xdr:colOff>50800</xdr:colOff>
      <xdr:row>38</xdr:row>
      <xdr:rowOff>25400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4592300" y="6538785"/>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111366</xdr:rowOff>
    </xdr:from>
    <xdr:to>
      <xdr:col>81</xdr:col>
      <xdr:colOff>101600</xdr:colOff>
      <xdr:row>38</xdr:row>
      <xdr:rowOff>41515</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5430500" y="64550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58043</xdr:rowOff>
    </xdr:from>
    <xdr:ext cx="469744"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5246428" y="6230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23994</xdr:rowOff>
    </xdr:from>
    <xdr:to>
      <xdr:col>76</xdr:col>
      <xdr:colOff>114300</xdr:colOff>
      <xdr:row>38</xdr:row>
      <xdr:rowOff>25400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3703300" y="6539094"/>
          <a:ext cx="889000" cy="1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124321</xdr:rowOff>
    </xdr:from>
    <xdr:to>
      <xdr:col>76</xdr:col>
      <xdr:colOff>165100</xdr:colOff>
      <xdr:row>38</xdr:row>
      <xdr:rowOff>54471</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4541500" y="646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70998</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4357428" y="6243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23994</xdr:rowOff>
    </xdr:from>
    <xdr:to>
      <xdr:col>71</xdr:col>
      <xdr:colOff>177800</xdr:colOff>
      <xdr:row>38</xdr:row>
      <xdr:rowOff>24034</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2814300" y="6539094"/>
          <a:ext cx="889000" cy="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136666</xdr:rowOff>
    </xdr:from>
    <xdr:to>
      <xdr:col>72</xdr:col>
      <xdr:colOff>38100</xdr:colOff>
      <xdr:row>38</xdr:row>
      <xdr:rowOff>66816</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3652500" y="6480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83343</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468428" y="625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130797</xdr:rowOff>
    </xdr:from>
    <xdr:to>
      <xdr:col>67</xdr:col>
      <xdr:colOff>101600</xdr:colOff>
      <xdr:row>38</xdr:row>
      <xdr:rowOff>60947</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2763500" y="647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77474</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2579428" y="6249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146050</xdr:rowOff>
    </xdr:from>
    <xdr:to>
      <xdr:col>85</xdr:col>
      <xdr:colOff>177800</xdr:colOff>
      <xdr:row>38</xdr:row>
      <xdr:rowOff>76200</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6268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96685</xdr:rowOff>
    </xdr:from>
    <xdr:ext cx="249299" cy="259045"/>
    <xdr:sp macro="" textlink="">
      <xdr:nvSpPr>
        <xdr:cNvPr id="533" name="災害復旧事業費該当値テキスト">
          <a:extLst>
            <a:ext uri="{FF2B5EF4-FFF2-40B4-BE49-F238E27FC236}">
              <a16:creationId xmlns:a16="http://schemas.microsoft.com/office/drawing/2014/main" id="{00000000-0008-0000-0600-000015020000}"/>
            </a:ext>
          </a:extLst>
        </xdr:cNvPr>
        <xdr:cNvSpPr txBox="1"/>
      </xdr:nvSpPr>
      <xdr:spPr>
        <a:xfrm>
          <a:off x="16370300" y="64403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144335</xdr:rowOff>
    </xdr:from>
    <xdr:to>
      <xdr:col>81</xdr:col>
      <xdr:colOff>101600</xdr:colOff>
      <xdr:row>38</xdr:row>
      <xdr:rowOff>74485</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5430500" y="648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65612</xdr:rowOff>
    </xdr:from>
    <xdr:ext cx="378565"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92017" y="65807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146050</xdr:rowOff>
    </xdr:from>
    <xdr:to>
      <xdr:col>76</xdr:col>
      <xdr:colOff>165100</xdr:colOff>
      <xdr:row>38</xdr:row>
      <xdr:rowOff>76200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454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38</xdr:row>
      <xdr:rowOff>67327</xdr:rowOff>
    </xdr:from>
    <xdr:ext cx="249299"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467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144644</xdr:rowOff>
    </xdr:from>
    <xdr:to>
      <xdr:col>72</xdr:col>
      <xdr:colOff>38100</xdr:colOff>
      <xdr:row>38</xdr:row>
      <xdr:rowOff>74794</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3652500" y="648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65921</xdr:rowOff>
    </xdr:from>
    <xdr:ext cx="378565"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4017" y="65810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144684</xdr:rowOff>
    </xdr:from>
    <xdr:to>
      <xdr:col>67</xdr:col>
      <xdr:colOff>101600</xdr:colOff>
      <xdr:row>38</xdr:row>
      <xdr:rowOff>74834</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2763500" y="6488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65961</xdr:rowOff>
    </xdr:from>
    <xdr:ext cx="378565"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25017" y="65810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55</xdr:row>
      <xdr:rowOff>54627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94843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52</xdr:row>
      <xdr:rowOff>111777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9027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85699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139700</xdr:rowOff>
    </xdr:from>
    <xdr:to>
      <xdr:col>85</xdr:col>
      <xdr:colOff>126364</xdr:colOff>
      <xdr:row>58</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88900</xdr:rowOff>
    </xdr:from>
    <xdr:to>
      <xdr:col>67</xdr:col>
      <xdr:colOff>101600</xdr:colOff>
      <xdr:row>51</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35577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843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62654</xdr:rowOff>
    </xdr:from>
    <xdr:to>
      <xdr:col>85</xdr:col>
      <xdr:colOff>126364</xdr:colOff>
      <xdr:row>79</xdr:row>
      <xdr:rowOff>19403</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2064154"/>
          <a:ext cx="1269" cy="1499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23230</xdr:rowOff>
    </xdr:from>
    <xdr:ext cx="469744"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567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19403</xdr:rowOff>
    </xdr:from>
    <xdr:to>
      <xdr:col>86</xdr:col>
      <xdr:colOff>25400</xdr:colOff>
      <xdr:row>79</xdr:row>
      <xdr:rowOff>19403</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563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9331</xdr:rowOff>
    </xdr:from>
    <xdr:ext cx="599010"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83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62654</xdr:rowOff>
    </xdr:from>
    <xdr:to>
      <xdr:col>86</xdr:col>
      <xdr:colOff>25400</xdr:colOff>
      <xdr:row>70</xdr:row>
      <xdr:rowOff>62654</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2064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137246</xdr:rowOff>
    </xdr:from>
    <xdr:to>
      <xdr:col>85</xdr:col>
      <xdr:colOff>127000</xdr:colOff>
      <xdr:row>77</xdr:row>
      <xdr:rowOff>158795</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5481300" y="13338896"/>
          <a:ext cx="838200" cy="21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133928</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29926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111051</xdr:rowOff>
    </xdr:from>
    <xdr:to>
      <xdr:col>85</xdr:col>
      <xdr:colOff>177800</xdr:colOff>
      <xdr:row>77</xdr:row>
      <xdr:rowOff>41201</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314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118844</xdr:rowOff>
    </xdr:from>
    <xdr:to>
      <xdr:col>81</xdr:col>
      <xdr:colOff>50800</xdr:colOff>
      <xdr:row>77</xdr:row>
      <xdr:rowOff>137246</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4592300" y="13320494"/>
          <a:ext cx="889000" cy="18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110106</xdr:rowOff>
    </xdr:from>
    <xdr:to>
      <xdr:col>81</xdr:col>
      <xdr:colOff>101600</xdr:colOff>
      <xdr:row>77</xdr:row>
      <xdr:rowOff>40256</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314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56783</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291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112330</xdr:rowOff>
    </xdr:from>
    <xdr:to>
      <xdr:col>76</xdr:col>
      <xdr:colOff>114300</xdr:colOff>
      <xdr:row>77</xdr:row>
      <xdr:rowOff>118844</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3703300" y="13313980"/>
          <a:ext cx="889000" cy="6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103332</xdr:rowOff>
    </xdr:from>
    <xdr:to>
      <xdr:col>76</xdr:col>
      <xdr:colOff>165100</xdr:colOff>
      <xdr:row>77</xdr:row>
      <xdr:rowOff>33482</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313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50009</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290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112330</xdr:rowOff>
    </xdr:from>
    <xdr:to>
      <xdr:col>71</xdr:col>
      <xdr:colOff>177800</xdr:colOff>
      <xdr:row>77</xdr:row>
      <xdr:rowOff>115903</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2814300" y="13313980"/>
          <a:ext cx="889000" cy="3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117475</xdr:rowOff>
    </xdr:from>
    <xdr:to>
      <xdr:col>72</xdr:col>
      <xdr:colOff>38100</xdr:colOff>
      <xdr:row>77</xdr:row>
      <xdr:rowOff>47625</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314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64152</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2922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123631</xdr:rowOff>
    </xdr:from>
    <xdr:to>
      <xdr:col>67</xdr:col>
      <xdr:colOff>101600</xdr:colOff>
      <xdr:row>77</xdr:row>
      <xdr:rowOff>53781</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3153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70309</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2929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107995</xdr:rowOff>
    </xdr:from>
    <xdr:to>
      <xdr:col>85</xdr:col>
      <xdr:colOff>177800</xdr:colOff>
      <xdr:row>78</xdr:row>
      <xdr:rowOff>38145</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3309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86422</xdr:rowOff>
    </xdr:from>
    <xdr:ext cx="534377"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3288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86446</xdr:rowOff>
    </xdr:from>
    <xdr:to>
      <xdr:col>81</xdr:col>
      <xdr:colOff>101600</xdr:colOff>
      <xdr:row>78</xdr:row>
      <xdr:rowOff>16596</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328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7723</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14111" y="13380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68044</xdr:rowOff>
    </xdr:from>
    <xdr:to>
      <xdr:col>76</xdr:col>
      <xdr:colOff>165100</xdr:colOff>
      <xdr:row>77</xdr:row>
      <xdr:rowOff>169644</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326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160771</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3362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61530</xdr:rowOff>
    </xdr:from>
    <xdr:to>
      <xdr:col>72</xdr:col>
      <xdr:colOff>38100</xdr:colOff>
      <xdr:row>77</xdr:row>
      <xdr:rowOff>163130</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326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154257</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3355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65103</xdr:rowOff>
    </xdr:from>
    <xdr:to>
      <xdr:col>67</xdr:col>
      <xdr:colOff>101600</xdr:colOff>
      <xdr:row>77</xdr:row>
      <xdr:rowOff>166703</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3266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157830</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3359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135313</xdr:rowOff>
    </xdr:from>
    <xdr:to>
      <xdr:col>85</xdr:col>
      <xdr:colOff>126364</xdr:colOff>
      <xdr:row>99</xdr:row>
      <xdr:rowOff>97518</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565813"/>
          <a:ext cx="1269" cy="1505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101345</xdr:rowOff>
    </xdr:from>
    <xdr:ext cx="378565"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70748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97518</xdr:rowOff>
    </xdr:from>
    <xdr:to>
      <xdr:col>86</xdr:col>
      <xdr:colOff>25400</xdr:colOff>
      <xdr:row>99</xdr:row>
      <xdr:rowOff>97518</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707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81990</xdr:rowOff>
    </xdr:from>
    <xdr:ext cx="599010"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341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135313</xdr:rowOff>
    </xdr:from>
    <xdr:to>
      <xdr:col>86</xdr:col>
      <xdr:colOff>25400</xdr:colOff>
      <xdr:row>90</xdr:row>
      <xdr:rowOff>135313</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565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19586</xdr:rowOff>
    </xdr:from>
    <xdr:to>
      <xdr:col>85</xdr:col>
      <xdr:colOff>127000</xdr:colOff>
      <xdr:row>99</xdr:row>
      <xdr:rowOff>65601</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5481300" y="16993136"/>
          <a:ext cx="838200" cy="46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66591</xdr:rowOff>
    </xdr:from>
    <xdr:ext cx="534377"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525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43714</xdr:rowOff>
    </xdr:from>
    <xdr:to>
      <xdr:col>85</xdr:col>
      <xdr:colOff>177800</xdr:colOff>
      <xdr:row>97</xdr:row>
      <xdr:rowOff>145314</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67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65601</xdr:rowOff>
    </xdr:from>
    <xdr:to>
      <xdr:col>81</xdr:col>
      <xdr:colOff>50800</xdr:colOff>
      <xdr:row>99</xdr:row>
      <xdr:rowOff>98769</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4592300" y="17039151"/>
          <a:ext cx="889000" cy="33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127522</xdr:rowOff>
    </xdr:from>
    <xdr:to>
      <xdr:col>81</xdr:col>
      <xdr:colOff>101600</xdr:colOff>
      <xdr:row>98</xdr:row>
      <xdr:rowOff>57672</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758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74199</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6533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98769</xdr:rowOff>
    </xdr:from>
    <xdr:to>
      <xdr:col>76</xdr:col>
      <xdr:colOff>114300</xdr:colOff>
      <xdr:row>99</xdr:row>
      <xdr:rowOff>98780</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3703300" y="17072319"/>
          <a:ext cx="889000" cy="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34460</xdr:rowOff>
    </xdr:from>
    <xdr:to>
      <xdr:col>76</xdr:col>
      <xdr:colOff>165100</xdr:colOff>
      <xdr:row>97</xdr:row>
      <xdr:rowOff>136060</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66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152587</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440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92717</xdr:rowOff>
    </xdr:from>
    <xdr:to>
      <xdr:col>71</xdr:col>
      <xdr:colOff>177800</xdr:colOff>
      <xdr:row>99</xdr:row>
      <xdr:rowOff>98780</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2814300" y="17066267"/>
          <a:ext cx="889000" cy="6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126445</xdr:rowOff>
    </xdr:from>
    <xdr:to>
      <xdr:col>72</xdr:col>
      <xdr:colOff>38100</xdr:colOff>
      <xdr:row>98</xdr:row>
      <xdr:rowOff>56595</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757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73122</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532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158482</xdr:rowOff>
    </xdr:from>
    <xdr:to>
      <xdr:col>67</xdr:col>
      <xdr:colOff>101600</xdr:colOff>
      <xdr:row>98</xdr:row>
      <xdr:rowOff>88632</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789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105159</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564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140236</xdr:rowOff>
    </xdr:from>
    <xdr:to>
      <xdr:col>85</xdr:col>
      <xdr:colOff>177800</xdr:colOff>
      <xdr:row>99</xdr:row>
      <xdr:rowOff>70386</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94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55163</xdr:rowOff>
    </xdr:from>
    <xdr:ext cx="469744"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857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14801</xdr:rowOff>
    </xdr:from>
    <xdr:to>
      <xdr:col>81</xdr:col>
      <xdr:colOff>101600</xdr:colOff>
      <xdr:row>99</xdr:row>
      <xdr:rowOff>116401</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98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107528</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46428" y="17081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47969</xdr:rowOff>
    </xdr:from>
    <xdr:to>
      <xdr:col>76</xdr:col>
      <xdr:colOff>165100</xdr:colOff>
      <xdr:row>99</xdr:row>
      <xdr:rowOff>149569</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7021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99</xdr:row>
      <xdr:rowOff>140696</xdr:rowOff>
    </xdr:from>
    <xdr:ext cx="313932"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435333" y="171142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47980</xdr:rowOff>
    </xdr:from>
    <xdr:to>
      <xdr:col>72</xdr:col>
      <xdr:colOff>38100</xdr:colOff>
      <xdr:row>99</xdr:row>
      <xdr:rowOff>149580</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702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99</xdr:row>
      <xdr:rowOff>140707</xdr:rowOff>
    </xdr:from>
    <xdr:ext cx="249299"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578650" y="171142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41917</xdr:rowOff>
    </xdr:from>
    <xdr:to>
      <xdr:col>67</xdr:col>
      <xdr:colOff>101600</xdr:colOff>
      <xdr:row>99</xdr:row>
      <xdr:rowOff>143517</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7015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134644</xdr:rowOff>
    </xdr:from>
    <xdr:ext cx="378565"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625017" y="171081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82398</xdr:rowOff>
    </xdr:from>
    <xdr:to>
      <xdr:col>116</xdr:col>
      <xdr:colOff>62864</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397348"/>
          <a:ext cx="1269" cy="1333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29075</xdr:rowOff>
    </xdr:from>
    <xdr:ext cx="534377"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517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82398</xdr:rowOff>
    </xdr:from>
    <xdr:to>
      <xdr:col>116</xdr:col>
      <xdr:colOff>152400</xdr:colOff>
      <xdr:row>31</xdr:row>
      <xdr:rowOff>82398</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397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53636</xdr:rowOff>
    </xdr:from>
    <xdr:ext cx="469744"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3972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30759</xdr:rowOff>
    </xdr:from>
    <xdr:to>
      <xdr:col>116</xdr:col>
      <xdr:colOff>114300</xdr:colOff>
      <xdr:row>38</xdr:row>
      <xdr:rowOff>132359</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545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84861</xdr:rowOff>
    </xdr:from>
    <xdr:to>
      <xdr:col>112</xdr:col>
      <xdr:colOff>38100</xdr:colOff>
      <xdr:row>39</xdr:row>
      <xdr:rowOff>15011</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59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31538</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088428" y="637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74422</xdr:rowOff>
    </xdr:from>
    <xdr:to>
      <xdr:col>107</xdr:col>
      <xdr:colOff>101600</xdr:colOff>
      <xdr:row>39</xdr:row>
      <xdr:rowOff>4572</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58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21099</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199428" y="6364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35103</xdr:rowOff>
    </xdr:from>
    <xdr:to>
      <xdr:col>102</xdr:col>
      <xdr:colOff>165100</xdr:colOff>
      <xdr:row>38</xdr:row>
      <xdr:rowOff>136703</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55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153230</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10428" y="6325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98120</xdr:rowOff>
    </xdr:from>
    <xdr:to>
      <xdr:col>98</xdr:col>
      <xdr:colOff>38100</xdr:colOff>
      <xdr:row>39</xdr:row>
      <xdr:rowOff>28270</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61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44797</xdr:rowOff>
    </xdr:from>
    <xdr:ext cx="378565"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7017" y="63884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a:extLst>
            <a:ext uri="{FF2B5EF4-FFF2-40B4-BE49-F238E27FC236}">
              <a16:creationId xmlns:a16="http://schemas.microsoft.com/office/drawing/2014/main" id="{00000000-0008-0000-06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122174</xdr:rowOff>
    </xdr:from>
    <xdr:to>
      <xdr:col>116</xdr:col>
      <xdr:colOff>62864</xdr:colOff>
      <xdr:row>59</xdr:row>
      <xdr:rowOff>44450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2159595" y="8694674"/>
          <a:ext cx="1269" cy="1465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4" name="貸付金最小値テキスト">
          <a:extLst>
            <a:ext uri="{FF2B5EF4-FFF2-40B4-BE49-F238E27FC236}">
              <a16:creationId xmlns:a16="http://schemas.microsoft.com/office/drawing/2014/main" id="{00000000-0008-0000-0600-00001A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68851</xdr:rowOff>
    </xdr:from>
    <xdr:ext cx="534377" cy="259045"/>
    <xdr:sp macro="" textlink="">
      <xdr:nvSpPr>
        <xdr:cNvPr id="796" name="貸付金最大値テキスト">
          <a:extLst>
            <a:ext uri="{FF2B5EF4-FFF2-40B4-BE49-F238E27FC236}">
              <a16:creationId xmlns:a16="http://schemas.microsoft.com/office/drawing/2014/main" id="{00000000-0008-0000-0600-00001C030000}"/>
            </a:ext>
          </a:extLst>
        </xdr:cNvPr>
        <xdr:cNvSpPr txBox="1"/>
      </xdr:nvSpPr>
      <xdr:spPr>
        <a:xfrm>
          <a:off x="22212300" y="846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122174</xdr:rowOff>
    </xdr:from>
    <xdr:to>
      <xdr:col>116</xdr:col>
      <xdr:colOff>152400</xdr:colOff>
      <xdr:row>50</xdr:row>
      <xdr:rowOff>122174</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8694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119759</xdr:rowOff>
    </xdr:from>
    <xdr:ext cx="469744" cy="259045"/>
    <xdr:sp macro="" textlink="">
      <xdr:nvSpPr>
        <xdr:cNvPr id="799" name="貸付金平均値テキスト">
          <a:extLst>
            <a:ext uri="{FF2B5EF4-FFF2-40B4-BE49-F238E27FC236}">
              <a16:creationId xmlns:a16="http://schemas.microsoft.com/office/drawing/2014/main" id="{00000000-0008-0000-0600-00001F030000}"/>
            </a:ext>
          </a:extLst>
        </xdr:cNvPr>
        <xdr:cNvSpPr txBox="1"/>
      </xdr:nvSpPr>
      <xdr:spPr>
        <a:xfrm>
          <a:off x="22212300" y="98924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96882</xdr:rowOff>
    </xdr:from>
    <xdr:to>
      <xdr:col>116</xdr:col>
      <xdr:colOff>114300</xdr:colOff>
      <xdr:row>59</xdr:row>
      <xdr:rowOff>27032</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2110700" y="10040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132144</xdr:rowOff>
    </xdr:from>
    <xdr:to>
      <xdr:col>112</xdr:col>
      <xdr:colOff>38100</xdr:colOff>
      <xdr:row>59</xdr:row>
      <xdr:rowOff>62294</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1272500" y="1007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78821</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088428" y="9851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122371</xdr:rowOff>
    </xdr:from>
    <xdr:to>
      <xdr:col>107</xdr:col>
      <xdr:colOff>101600</xdr:colOff>
      <xdr:row>59</xdr:row>
      <xdr:rowOff>52521</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0383500" y="10066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69048</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199428" y="9841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117532</xdr:rowOff>
    </xdr:from>
    <xdr:to>
      <xdr:col>102</xdr:col>
      <xdr:colOff>165100</xdr:colOff>
      <xdr:row>59</xdr:row>
      <xdr:rowOff>47682</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9494500" y="1006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64209</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10428" y="9836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123704</xdr:rowOff>
    </xdr:from>
    <xdr:to>
      <xdr:col>98</xdr:col>
      <xdr:colOff>38100</xdr:colOff>
      <xdr:row>59</xdr:row>
      <xdr:rowOff>53854</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8605500" y="10067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70381</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21428" y="9843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18" name="貸付金該当値テキスト">
          <a:extLst>
            <a:ext uri="{FF2B5EF4-FFF2-40B4-BE49-F238E27FC236}">
              <a16:creationId xmlns:a16="http://schemas.microsoft.com/office/drawing/2014/main" id="{00000000-0008-0000-0600-000032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85587</xdr:rowOff>
    </xdr:from>
    <xdr:to>
      <xdr:col>116</xdr:col>
      <xdr:colOff>62864</xdr:colOff>
      <xdr:row>79</xdr:row>
      <xdr:rowOff>20028</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2087087"/>
          <a:ext cx="1269" cy="1477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23855</xdr:rowOff>
    </xdr:from>
    <xdr:ext cx="534377" cy="259045"/>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568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20028</xdr:rowOff>
    </xdr:from>
    <xdr:to>
      <xdr:col>116</xdr:col>
      <xdr:colOff>152400</xdr:colOff>
      <xdr:row>79</xdr:row>
      <xdr:rowOff>20028</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56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32264</xdr:rowOff>
    </xdr:from>
    <xdr:ext cx="599010" cy="259045"/>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1862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85587</xdr:rowOff>
    </xdr:from>
    <xdr:to>
      <xdr:col>116</xdr:col>
      <xdr:colOff>152400</xdr:colOff>
      <xdr:row>70</xdr:row>
      <xdr:rowOff>85587</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2087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72769</xdr:rowOff>
    </xdr:from>
    <xdr:to>
      <xdr:col>116</xdr:col>
      <xdr:colOff>63500</xdr:colOff>
      <xdr:row>78</xdr:row>
      <xdr:rowOff>73749</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1323300" y="13445869"/>
          <a:ext cx="8382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37171</xdr:rowOff>
    </xdr:from>
    <xdr:ext cx="534377" cy="259045"/>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28959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14295</xdr:rowOff>
    </xdr:from>
    <xdr:to>
      <xdr:col>116</xdr:col>
      <xdr:colOff>114300</xdr:colOff>
      <xdr:row>76</xdr:row>
      <xdr:rowOff>115895</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304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72769</xdr:rowOff>
    </xdr:from>
    <xdr:to>
      <xdr:col>111</xdr:col>
      <xdr:colOff>177800</xdr:colOff>
      <xdr:row>78</xdr:row>
      <xdr:rowOff>95155</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0434300" y="13445869"/>
          <a:ext cx="889000" cy="2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63591</xdr:rowOff>
    </xdr:from>
    <xdr:to>
      <xdr:col>112</xdr:col>
      <xdr:colOff>38100</xdr:colOff>
      <xdr:row>75</xdr:row>
      <xdr:rowOff>165190</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292234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10268</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56111" y="12697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95155</xdr:rowOff>
    </xdr:from>
    <xdr:to>
      <xdr:col>107</xdr:col>
      <xdr:colOff>50800</xdr:colOff>
      <xdr:row>78</xdr:row>
      <xdr:rowOff>109035</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19545300" y="13468255"/>
          <a:ext cx="889000" cy="13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116985</xdr:rowOff>
    </xdr:from>
    <xdr:to>
      <xdr:col>107</xdr:col>
      <xdr:colOff>101600</xdr:colOff>
      <xdr:row>76</xdr:row>
      <xdr:rowOff>47135</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297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63662</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67111" y="12750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95058</xdr:rowOff>
    </xdr:from>
    <xdr:to>
      <xdr:col>102</xdr:col>
      <xdr:colOff>114300</xdr:colOff>
      <xdr:row>78</xdr:row>
      <xdr:rowOff>109035</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18656300" y="13468158"/>
          <a:ext cx="889000" cy="13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111205</xdr:rowOff>
    </xdr:from>
    <xdr:to>
      <xdr:col>102</xdr:col>
      <xdr:colOff>165100</xdr:colOff>
      <xdr:row>76</xdr:row>
      <xdr:rowOff>41356</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296995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57882</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78111" y="1274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110862</xdr:rowOff>
    </xdr:from>
    <xdr:to>
      <xdr:col>98</xdr:col>
      <xdr:colOff>38100</xdr:colOff>
      <xdr:row>76</xdr:row>
      <xdr:rowOff>41011</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29696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57539</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89111" y="1274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22949</xdr:rowOff>
    </xdr:from>
    <xdr:to>
      <xdr:col>116</xdr:col>
      <xdr:colOff>114300</xdr:colOff>
      <xdr:row>78</xdr:row>
      <xdr:rowOff>124549</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3396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109326</xdr:rowOff>
    </xdr:from>
    <xdr:ext cx="534377" cy="259045"/>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3310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21969</xdr:rowOff>
    </xdr:from>
    <xdr:to>
      <xdr:col>112</xdr:col>
      <xdr:colOff>38100</xdr:colOff>
      <xdr:row>78</xdr:row>
      <xdr:rowOff>123569</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3395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114696</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56111" y="13487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44355</xdr:rowOff>
    </xdr:from>
    <xdr:to>
      <xdr:col>107</xdr:col>
      <xdr:colOff>101600</xdr:colOff>
      <xdr:row>78</xdr:row>
      <xdr:rowOff>145955</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341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137082</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67111" y="13510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58235</xdr:rowOff>
    </xdr:from>
    <xdr:to>
      <xdr:col>102</xdr:col>
      <xdr:colOff>165100</xdr:colOff>
      <xdr:row>78</xdr:row>
      <xdr:rowOff>159835</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3431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150962</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78111" y="13524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44258</xdr:rowOff>
    </xdr:from>
    <xdr:to>
      <xdr:col>98</xdr:col>
      <xdr:colOff>38100</xdr:colOff>
      <xdr:row>78</xdr:row>
      <xdr:rowOff>145858</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341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136985</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89111" y="13510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id="{00000000-0008-0000-0600-00008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a:extLst>
            <a:ext uri="{FF2B5EF4-FFF2-40B4-BE49-F238E27FC236}">
              <a16:creationId xmlns:a16="http://schemas.microsoft.com/office/drawing/2014/main" id="{00000000-0008-0000-0600-000087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a:extLst>
            <a:ext uri="{FF2B5EF4-FFF2-40B4-BE49-F238E27FC236}">
              <a16:creationId xmlns:a16="http://schemas.microsoft.com/office/drawing/2014/main" id="{00000000-0008-0000-0600-000089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a:extLst>
            <a:ext uri="{FF2B5EF4-FFF2-40B4-BE49-F238E27FC236}">
              <a16:creationId xmlns:a16="http://schemas.microsoft.com/office/drawing/2014/main" id="{00000000-0008-0000-0600-00008C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a:extLst>
            <a:ext uri="{FF2B5EF4-FFF2-40B4-BE49-F238E27FC236}">
              <a16:creationId xmlns:a16="http://schemas.microsoft.com/office/drawing/2014/main" id="{00000000-0008-0000-0600-00009F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440,908</a:t>
          </a:r>
          <a:r>
            <a:rPr kumimoji="1" lang="ja-JP" altLang="en-US" sz="1300">
              <a:latin typeface="ＭＳ Ｐゴシック" panose="020B0600070205080204" pitchFamily="50" charset="-128"/>
              <a:ea typeface="ＭＳ Ｐゴシック" panose="020B0600070205080204" pitchFamily="50" charset="-128"/>
            </a:rPr>
            <a:t>円となっている。主な構成項目である扶助費については、主に年少人口の増を受けた保育所関連経費等により、近年増加傾向で類似団体平均を上回る額となっている。一方で人件費や物件費、普通建設事業費、繰出金などについては類似団体平均を下回る額で推移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埼玉県滑川町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19,562
19,017
29.68
9,012,113
8,625,056
368,678
4,528,926
5,301,357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38.3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24747</xdr:rowOff>
    </xdr:from>
    <xdr:to>
      <xdr:col>24</xdr:col>
      <xdr:colOff>62865</xdr:colOff>
      <xdr:row>38</xdr:row>
      <xdr:rowOff>75039</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168247"/>
          <a:ext cx="1270" cy="142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78866</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593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75039</xdr:rowOff>
    </xdr:from>
    <xdr:to>
      <xdr:col>24</xdr:col>
      <xdr:colOff>152400</xdr:colOff>
      <xdr:row>38</xdr:row>
      <xdr:rowOff>75039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59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142874</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943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24747</xdr:rowOff>
    </xdr:from>
    <xdr:to>
      <xdr:col>24</xdr:col>
      <xdr:colOff>152400</xdr:colOff>
      <xdr:row>30</xdr:row>
      <xdr:rowOff>24747</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168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63282</xdr:rowOff>
    </xdr:from>
    <xdr:to>
      <xdr:col>24</xdr:col>
      <xdr:colOff>63500</xdr:colOff>
      <xdr:row>36</xdr:row>
      <xdr:rowOff>122718</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6235482"/>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57240</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7150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34363</xdr:rowOff>
    </xdr:from>
    <xdr:to>
      <xdr:col>24</xdr:col>
      <xdr:colOff>114300</xdr:colOff>
      <xdr:row>34</xdr:row>
      <xdr:rowOff>135963</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86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63282</xdr:rowOff>
    </xdr:from>
    <xdr:to>
      <xdr:col>19</xdr:col>
      <xdr:colOff>177800</xdr:colOff>
      <xdr:row>36</xdr:row>
      <xdr:rowOff>115534</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6235482"/>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157480</xdr:rowOff>
    </xdr:from>
    <xdr:to>
      <xdr:col>20</xdr:col>
      <xdr:colOff>38100</xdr:colOff>
      <xdr:row>34</xdr:row>
      <xdr:rowOff>87630</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5815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104157</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590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136761</xdr:rowOff>
    </xdr:from>
    <xdr:to>
      <xdr:col>15</xdr:col>
      <xdr:colOff>50800</xdr:colOff>
      <xdr:row>36</xdr:row>
      <xdr:rowOff>115534</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137511"/>
          <a:ext cx="889000" cy="15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23259</xdr:rowOff>
    </xdr:from>
    <xdr:to>
      <xdr:col>15</xdr:col>
      <xdr:colOff>101600</xdr:colOff>
      <xdr:row>34</xdr:row>
      <xdr:rowOff>124859</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85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141386</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627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86142</xdr:rowOff>
    </xdr:from>
    <xdr:to>
      <xdr:col>10</xdr:col>
      <xdr:colOff>114300</xdr:colOff>
      <xdr:row>35</xdr:row>
      <xdr:rowOff>136761</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6086892"/>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4971</xdr:rowOff>
    </xdr:from>
    <xdr:to>
      <xdr:col>10</xdr:col>
      <xdr:colOff>165100</xdr:colOff>
      <xdr:row>34</xdr:row>
      <xdr:rowOff>106571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83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123098</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609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10196</xdr:rowOff>
    </xdr:from>
    <xdr:to>
      <xdr:col>6</xdr:col>
      <xdr:colOff>38100</xdr:colOff>
      <xdr:row>34</xdr:row>
      <xdr:rowOff>111796</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83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128323</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614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71918</xdr:rowOff>
    </xdr:from>
    <xdr:to>
      <xdr:col>24</xdr:col>
      <xdr:colOff>114300</xdr:colOff>
      <xdr:row>37</xdr:row>
      <xdr:rowOff>2068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244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50345</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222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12482</xdr:rowOff>
    </xdr:from>
    <xdr:to>
      <xdr:col>20</xdr:col>
      <xdr:colOff>38100</xdr:colOff>
      <xdr:row>36</xdr:row>
      <xdr:rowOff>114082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184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105209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277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64734</xdr:rowOff>
    </xdr:from>
    <xdr:to>
      <xdr:col>15</xdr:col>
      <xdr:colOff>101600</xdr:colOff>
      <xdr:row>36</xdr:row>
      <xdr:rowOff>166334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236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157461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329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85961</xdr:rowOff>
    </xdr:from>
    <xdr:to>
      <xdr:col>10</xdr:col>
      <xdr:colOff>165100</xdr:colOff>
      <xdr:row>36</xdr:row>
      <xdr:rowOff>16111</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08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7238</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17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35342</xdr:rowOff>
    </xdr:from>
    <xdr:to>
      <xdr:col>6</xdr:col>
      <xdr:colOff>38100</xdr:colOff>
      <xdr:row>35</xdr:row>
      <xdr:rowOff>136942</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036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128069</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128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59016</xdr:rowOff>
    </xdr:from>
    <xdr:to>
      <xdr:col>24</xdr:col>
      <xdr:colOff>62865</xdr:colOff>
      <xdr:row>56</xdr:row>
      <xdr:rowOff>157638</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631516"/>
          <a:ext cx="1270" cy="1127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161465</xdr:rowOff>
    </xdr:from>
    <xdr:ext cx="599010"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9762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157638</xdr:rowOff>
    </xdr:from>
    <xdr:to>
      <xdr:col>24</xdr:col>
      <xdr:colOff>152400</xdr:colOff>
      <xdr:row>56</xdr:row>
      <xdr:rowOff>157638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9758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5693</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06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401,177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59016</xdr:rowOff>
    </xdr:from>
    <xdr:to>
      <xdr:col>24</xdr:col>
      <xdr:colOff>152400</xdr:colOff>
      <xdr:row>50</xdr:row>
      <xdr:rowOff>59016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63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17978</xdr:rowOff>
    </xdr:from>
    <xdr:to>
      <xdr:col>24</xdr:col>
      <xdr:colOff>63500</xdr:colOff>
      <xdr:row>58</xdr:row>
      <xdr:rowOff>65523</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619178"/>
          <a:ext cx="838200" cy="390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46279</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1331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23402</xdr:rowOff>
    </xdr:from>
    <xdr:to>
      <xdr:col>24</xdr:col>
      <xdr:colOff>114300</xdr:colOff>
      <xdr:row>54</xdr:row>
      <xdr:rowOff>125002</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28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65523</xdr:rowOff>
    </xdr:from>
    <xdr:to>
      <xdr:col>19</xdr:col>
      <xdr:colOff>177800</xdr:colOff>
      <xdr:row>58</xdr:row>
      <xdr:rowOff>79658</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10009623"/>
          <a:ext cx="889000" cy="14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142209</xdr:rowOff>
    </xdr:from>
    <xdr:to>
      <xdr:col>20</xdr:col>
      <xdr:colOff>38100</xdr:colOff>
      <xdr:row>57</xdr:row>
      <xdr:rowOff>72359</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743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88886</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530111" y="9518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73844</xdr:rowOff>
    </xdr:from>
    <xdr:to>
      <xdr:col>15</xdr:col>
      <xdr:colOff>50800</xdr:colOff>
      <xdr:row>58</xdr:row>
      <xdr:rowOff>79658</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10017944"/>
          <a:ext cx="889000" cy="5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92165</xdr:rowOff>
    </xdr:from>
    <xdr:to>
      <xdr:col>15</xdr:col>
      <xdr:colOff>101600</xdr:colOff>
      <xdr:row>57</xdr:row>
      <xdr:rowOff>22315</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69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38842</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468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56810</xdr:rowOff>
    </xdr:from>
    <xdr:to>
      <xdr:col>10</xdr:col>
      <xdr:colOff>114300</xdr:colOff>
      <xdr:row>58</xdr:row>
      <xdr:rowOff>73844</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10000910"/>
          <a:ext cx="889000" cy="17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21612</xdr:rowOff>
    </xdr:from>
    <xdr:to>
      <xdr:col>10</xdr:col>
      <xdr:colOff>165100</xdr:colOff>
      <xdr:row>57</xdr:row>
      <xdr:rowOff>123212</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79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139739</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56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26820</xdr:rowOff>
    </xdr:from>
    <xdr:to>
      <xdr:col>6</xdr:col>
      <xdr:colOff>38100</xdr:colOff>
      <xdr:row>57</xdr:row>
      <xdr:rowOff>128420</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799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144947</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574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138628</xdr:rowOff>
    </xdr:from>
    <xdr:to>
      <xdr:col>24</xdr:col>
      <xdr:colOff>114300</xdr:colOff>
      <xdr:row>56</xdr:row>
      <xdr:rowOff>68778</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56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117055</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546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14723</xdr:rowOff>
    </xdr:from>
    <xdr:to>
      <xdr:col>20</xdr:col>
      <xdr:colOff>38100</xdr:colOff>
      <xdr:row>58</xdr:row>
      <xdr:rowOff>116323</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958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107450</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10051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28858</xdr:rowOff>
    </xdr:from>
    <xdr:to>
      <xdr:col>15</xdr:col>
      <xdr:colOff>101600</xdr:colOff>
      <xdr:row>58</xdr:row>
      <xdr:rowOff>130458</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72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121585</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10065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23044</xdr:rowOff>
    </xdr:from>
    <xdr:to>
      <xdr:col>10</xdr:col>
      <xdr:colOff>165100</xdr:colOff>
      <xdr:row>58</xdr:row>
      <xdr:rowOff>124644</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6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115771</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05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6010</xdr:rowOff>
    </xdr:from>
    <xdr:to>
      <xdr:col>6</xdr:col>
      <xdr:colOff>38100</xdr:colOff>
      <xdr:row>58</xdr:row>
      <xdr:rowOff>107610</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5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98737</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042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37203</xdr:rowOff>
    </xdr:from>
    <xdr:to>
      <xdr:col>24</xdr:col>
      <xdr:colOff>62865</xdr:colOff>
      <xdr:row>78</xdr:row>
      <xdr:rowOff>166134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210153"/>
          <a:ext cx="1270" cy="1329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169961</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43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166134</xdr:rowOff>
    </xdr:from>
    <xdr:to>
      <xdr:col>24</xdr:col>
      <xdr:colOff>152400</xdr:colOff>
      <xdr:row>78</xdr:row>
      <xdr:rowOff>166134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39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155330</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985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280,951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37203</xdr:rowOff>
    </xdr:from>
    <xdr:to>
      <xdr:col>24</xdr:col>
      <xdr:colOff>152400</xdr:colOff>
      <xdr:row>71</xdr:row>
      <xdr:rowOff>37203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21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158094</xdr:rowOff>
    </xdr:from>
    <xdr:to>
      <xdr:col>24</xdr:col>
      <xdr:colOff>63500</xdr:colOff>
      <xdr:row>78</xdr:row>
      <xdr:rowOff>33919</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359744"/>
          <a:ext cx="838200" cy="47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121958</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9807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99081</xdr:rowOff>
    </xdr:from>
    <xdr:to>
      <xdr:col>24</xdr:col>
      <xdr:colOff>114300</xdr:colOff>
      <xdr:row>77</xdr:row>
      <xdr:rowOff>29231</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12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33919</xdr:rowOff>
    </xdr:from>
    <xdr:to>
      <xdr:col>19</xdr:col>
      <xdr:colOff>177800</xdr:colOff>
      <xdr:row>78</xdr:row>
      <xdr:rowOff>80508</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407019"/>
          <a:ext cx="889000" cy="46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131671</xdr:rowOff>
    </xdr:from>
    <xdr:to>
      <xdr:col>20</xdr:col>
      <xdr:colOff>38100</xdr:colOff>
      <xdr:row>77</xdr:row>
      <xdr:rowOff>61821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161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78348</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937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80508</xdr:rowOff>
    </xdr:from>
    <xdr:to>
      <xdr:col>15</xdr:col>
      <xdr:colOff>50800</xdr:colOff>
      <xdr:row>78</xdr:row>
      <xdr:rowOff>127119</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453608"/>
          <a:ext cx="889000" cy="46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2467</xdr:rowOff>
    </xdr:from>
    <xdr:to>
      <xdr:col>15</xdr:col>
      <xdr:colOff>101600</xdr:colOff>
      <xdr:row>77</xdr:row>
      <xdr:rowOff>104067</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204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120594</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979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127119</xdr:rowOff>
    </xdr:from>
    <xdr:to>
      <xdr:col>10</xdr:col>
      <xdr:colOff>114300</xdr:colOff>
      <xdr:row>78</xdr:row>
      <xdr:rowOff>153507</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500219"/>
          <a:ext cx="889000" cy="26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17097</xdr:rowOff>
    </xdr:from>
    <xdr:to>
      <xdr:col>10</xdr:col>
      <xdr:colOff>165100</xdr:colOff>
      <xdr:row>77</xdr:row>
      <xdr:rowOff>118697</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218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135224</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993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26240</xdr:rowOff>
    </xdr:from>
    <xdr:to>
      <xdr:col>6</xdr:col>
      <xdr:colOff>38100</xdr:colOff>
      <xdr:row>77</xdr:row>
      <xdr:rowOff>127840</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22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144367</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003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107294</xdr:rowOff>
    </xdr:from>
    <xdr:to>
      <xdr:col>24</xdr:col>
      <xdr:colOff>114300</xdr:colOff>
      <xdr:row>78</xdr:row>
      <xdr:rowOff>37444</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30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85721</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287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154569</xdr:rowOff>
    </xdr:from>
    <xdr:to>
      <xdr:col>20</xdr:col>
      <xdr:colOff>38100</xdr:colOff>
      <xdr:row>78</xdr:row>
      <xdr:rowOff>84719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356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75846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448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29708</xdr:rowOff>
    </xdr:from>
    <xdr:to>
      <xdr:col>15</xdr:col>
      <xdr:colOff>101600</xdr:colOff>
      <xdr:row>78</xdr:row>
      <xdr:rowOff>131308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40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122435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495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76319</xdr:rowOff>
    </xdr:from>
    <xdr:to>
      <xdr:col>10</xdr:col>
      <xdr:colOff>165100</xdr:colOff>
      <xdr:row>79</xdr:row>
      <xdr:rowOff>6469</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449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169046</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542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102707</xdr:rowOff>
    </xdr:from>
    <xdr:to>
      <xdr:col>6</xdr:col>
      <xdr:colOff>38100</xdr:colOff>
      <xdr:row>79</xdr:row>
      <xdr:rowOff>32857</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475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23984</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568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125992</xdr:rowOff>
    </xdr:from>
    <xdr:to>
      <xdr:col>24</xdr:col>
      <xdr:colOff>62865</xdr:colOff>
      <xdr:row>98</xdr:row>
      <xdr:rowOff>33866</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385042"/>
          <a:ext cx="1270" cy="1450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37693</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39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33866</xdr:rowOff>
    </xdr:from>
    <xdr:to>
      <xdr:col>24</xdr:col>
      <xdr:colOff>152400</xdr:colOff>
      <xdr:row>98</xdr:row>
      <xdr:rowOff>33866</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35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72669</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160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214,299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125992</xdr:rowOff>
    </xdr:from>
    <xdr:to>
      <xdr:col>24</xdr:col>
      <xdr:colOff>152400</xdr:colOff>
      <xdr:row>89</xdr:row>
      <xdr:rowOff>125992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385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157935</xdr:rowOff>
    </xdr:from>
    <xdr:to>
      <xdr:col>24</xdr:col>
      <xdr:colOff>63500</xdr:colOff>
      <xdr:row>98</xdr:row>
      <xdr:rowOff>5131</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788585"/>
          <a:ext cx="838200" cy="18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138371</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426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115494</xdr:rowOff>
    </xdr:from>
    <xdr:to>
      <xdr:col>24</xdr:col>
      <xdr:colOff>114300</xdr:colOff>
      <xdr:row>97</xdr:row>
      <xdr:rowOff>45644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4499</xdr:rowOff>
    </xdr:from>
    <xdr:to>
      <xdr:col>19</xdr:col>
      <xdr:colOff>177800</xdr:colOff>
      <xdr:row>98</xdr:row>
      <xdr:rowOff>5131</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806599"/>
          <a:ext cx="889000" cy="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140388</xdr:rowOff>
    </xdr:from>
    <xdr:to>
      <xdr:col>20</xdr:col>
      <xdr:colOff>38100</xdr:colOff>
      <xdr:row>97</xdr:row>
      <xdr:rowOff>70538</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59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87065</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37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168267</xdr:rowOff>
    </xdr:from>
    <xdr:to>
      <xdr:col>15</xdr:col>
      <xdr:colOff>50800</xdr:colOff>
      <xdr:row>98</xdr:row>
      <xdr:rowOff>4499</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798917"/>
          <a:ext cx="889000" cy="7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137699</xdr:rowOff>
    </xdr:from>
    <xdr:to>
      <xdr:col>15</xdr:col>
      <xdr:colOff>101600</xdr:colOff>
      <xdr:row>97</xdr:row>
      <xdr:rowOff>67849</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59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84376</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37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168267</xdr:rowOff>
    </xdr:from>
    <xdr:to>
      <xdr:col>10</xdr:col>
      <xdr:colOff>114300</xdr:colOff>
      <xdr:row>98</xdr:row>
      <xdr:rowOff>3896</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798917"/>
          <a:ext cx="889000" cy="7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143352</xdr:rowOff>
    </xdr:from>
    <xdr:to>
      <xdr:col>10</xdr:col>
      <xdr:colOff>165100</xdr:colOff>
      <xdr:row>97</xdr:row>
      <xdr:rowOff>73502</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60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90029</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377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134308</xdr:rowOff>
    </xdr:from>
    <xdr:to>
      <xdr:col>6</xdr:col>
      <xdr:colOff>38100</xdr:colOff>
      <xdr:row>97</xdr:row>
      <xdr:rowOff>64458</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59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80985</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36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107135</xdr:rowOff>
    </xdr:from>
    <xdr:to>
      <xdr:col>24</xdr:col>
      <xdr:colOff>114300</xdr:colOff>
      <xdr:row>98</xdr:row>
      <xdr:rowOff>37285</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73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22062</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652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125781</xdr:rowOff>
    </xdr:from>
    <xdr:to>
      <xdr:col>20</xdr:col>
      <xdr:colOff>38100</xdr:colOff>
      <xdr:row>98</xdr:row>
      <xdr:rowOff>55931</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756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47058</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849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125149</xdr:rowOff>
    </xdr:from>
    <xdr:to>
      <xdr:col>15</xdr:col>
      <xdr:colOff>101600</xdr:colOff>
      <xdr:row>98</xdr:row>
      <xdr:rowOff>55299</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755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46426</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84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117467</xdr:rowOff>
    </xdr:from>
    <xdr:to>
      <xdr:col>10</xdr:col>
      <xdr:colOff>165100</xdr:colOff>
      <xdr:row>98</xdr:row>
      <xdr:rowOff>47617</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748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38744</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84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124546</xdr:rowOff>
    </xdr:from>
    <xdr:to>
      <xdr:col>6</xdr:col>
      <xdr:colOff>38100</xdr:colOff>
      <xdr:row>98</xdr:row>
      <xdr:rowOff>54696</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75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45823</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84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133757</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448707"/>
          <a:ext cx="1270" cy="1206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80434</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223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133757</xdr:rowOff>
    </xdr:from>
    <xdr:to>
      <xdr:col>55</xdr:col>
      <xdr:colOff>88900</xdr:colOff>
      <xdr:row>31</xdr:row>
      <xdr:rowOff>133757</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448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141495</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31369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118618</xdr:rowOff>
    </xdr:from>
    <xdr:to>
      <xdr:col>55</xdr:col>
      <xdr:colOff>50800</xdr:colOff>
      <xdr:row>38</xdr:row>
      <xdr:rowOff>48768</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148565</xdr:rowOff>
    </xdr:from>
    <xdr:to>
      <xdr:col>50</xdr:col>
      <xdr:colOff>165100</xdr:colOff>
      <xdr:row>38</xdr:row>
      <xdr:rowOff>78715</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49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95242</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2674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154051</xdr:rowOff>
    </xdr:from>
    <xdr:to>
      <xdr:col>46</xdr:col>
      <xdr:colOff>38100</xdr:colOff>
      <xdr:row>38</xdr:row>
      <xdr:rowOff>84201</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49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100728</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272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147879</xdr:rowOff>
    </xdr:from>
    <xdr:to>
      <xdr:col>41</xdr:col>
      <xdr:colOff>101600</xdr:colOff>
      <xdr:row>38</xdr:row>
      <xdr:rowOff>78029</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49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94556</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266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142392</xdr:rowOff>
    </xdr:from>
    <xdr:to>
      <xdr:col>36</xdr:col>
      <xdr:colOff>165100</xdr:colOff>
      <xdr:row>38</xdr:row>
      <xdr:rowOff>72543</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48604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89069</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261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91104</xdr:rowOff>
    </xdr:from>
    <xdr:to>
      <xdr:col>54</xdr:col>
      <xdr:colOff>189865</xdr:colOff>
      <xdr:row>59</xdr:row>
      <xdr:rowOff>25133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835054"/>
          <a:ext cx="1270" cy="1305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28960</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44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25133</xdr:rowOff>
    </xdr:from>
    <xdr:to>
      <xdr:col>55</xdr:col>
      <xdr:colOff>88900</xdr:colOff>
      <xdr:row>59</xdr:row>
      <xdr:rowOff>25133</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140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37781</xdr:rowOff>
    </xdr:from>
    <xdr:ext cx="534377"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61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69,551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91104</xdr:rowOff>
    </xdr:from>
    <xdr:to>
      <xdr:col>55</xdr:col>
      <xdr:colOff>88900</xdr:colOff>
      <xdr:row>51</xdr:row>
      <xdr:rowOff>91104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835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98952</xdr:rowOff>
    </xdr:from>
    <xdr:to>
      <xdr:col>55</xdr:col>
      <xdr:colOff>0</xdr:colOff>
      <xdr:row>57</xdr:row>
      <xdr:rowOff>162141</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9639300" y="9871602"/>
          <a:ext cx="838200" cy="63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135342</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5650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112465</xdr:rowOff>
    </xdr:from>
    <xdr:to>
      <xdr:col>55</xdr:col>
      <xdr:colOff>50800</xdr:colOff>
      <xdr:row>57</xdr:row>
      <xdr:rowOff>42615</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71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98952</xdr:rowOff>
    </xdr:from>
    <xdr:to>
      <xdr:col>50</xdr:col>
      <xdr:colOff>114300</xdr:colOff>
      <xdr:row>58</xdr:row>
      <xdr:rowOff>22523</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9871602"/>
          <a:ext cx="889000" cy="95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39332</xdr:rowOff>
    </xdr:from>
    <xdr:to>
      <xdr:col>50</xdr:col>
      <xdr:colOff>165100</xdr:colOff>
      <xdr:row>56</xdr:row>
      <xdr:rowOff>140932</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64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157459</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41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146977</xdr:rowOff>
    </xdr:from>
    <xdr:to>
      <xdr:col>45</xdr:col>
      <xdr:colOff>177800</xdr:colOff>
      <xdr:row>58</xdr:row>
      <xdr:rowOff>22523</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7861300" y="9919627"/>
          <a:ext cx="889000" cy="46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80118</xdr:rowOff>
    </xdr:from>
    <xdr:to>
      <xdr:col>46</xdr:col>
      <xdr:colOff>38100</xdr:colOff>
      <xdr:row>57</xdr:row>
      <xdr:rowOff>10268</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68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26795</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45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166503</xdr:rowOff>
    </xdr:from>
    <xdr:to>
      <xdr:col>41</xdr:col>
      <xdr:colOff>50800</xdr:colOff>
      <xdr:row>57</xdr:row>
      <xdr:rowOff>146977</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9767703"/>
          <a:ext cx="889000" cy="15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115189</xdr:rowOff>
    </xdr:from>
    <xdr:to>
      <xdr:col>41</xdr:col>
      <xdr:colOff>101600</xdr:colOff>
      <xdr:row>57</xdr:row>
      <xdr:rowOff>45339</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71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61866</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49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96634</xdr:rowOff>
    </xdr:from>
    <xdr:to>
      <xdr:col>36</xdr:col>
      <xdr:colOff>165100</xdr:colOff>
      <xdr:row>57</xdr:row>
      <xdr:rowOff>26784</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69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43311</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947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111341</xdr:rowOff>
    </xdr:from>
    <xdr:to>
      <xdr:col>55</xdr:col>
      <xdr:colOff>50800</xdr:colOff>
      <xdr:row>58</xdr:row>
      <xdr:rowOff>41491</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883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89768</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862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48152</xdr:rowOff>
    </xdr:from>
    <xdr:to>
      <xdr:col>50</xdr:col>
      <xdr:colOff>165100</xdr:colOff>
      <xdr:row>57</xdr:row>
      <xdr:rowOff>149752</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82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140879</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9913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143173</xdr:rowOff>
    </xdr:from>
    <xdr:to>
      <xdr:col>46</xdr:col>
      <xdr:colOff>38100</xdr:colOff>
      <xdr:row>58</xdr:row>
      <xdr:rowOff>73323</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915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64450</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10008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96177</xdr:rowOff>
    </xdr:from>
    <xdr:to>
      <xdr:col>41</xdr:col>
      <xdr:colOff>101600</xdr:colOff>
      <xdr:row>58</xdr:row>
      <xdr:rowOff>26327</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86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17454</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9961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115703</xdr:rowOff>
    </xdr:from>
    <xdr:to>
      <xdr:col>36</xdr:col>
      <xdr:colOff>165100</xdr:colOff>
      <xdr:row>57</xdr:row>
      <xdr:rowOff>45853</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716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36980</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9809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15243</xdr:rowOff>
    </xdr:from>
    <xdr:to>
      <xdr:col>54</xdr:col>
      <xdr:colOff>189865</xdr:colOff>
      <xdr:row>79</xdr:row>
      <xdr:rowOff>69782</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016743"/>
          <a:ext cx="1270" cy="1597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73609</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618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69782</xdr:rowOff>
    </xdr:from>
    <xdr:to>
      <xdr:col>55</xdr:col>
      <xdr:colOff>88900</xdr:colOff>
      <xdr:row>79</xdr:row>
      <xdr:rowOff>69782</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61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133370</xdr:rowOff>
    </xdr:from>
    <xdr:ext cx="534377"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79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99,622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15243</xdr:rowOff>
    </xdr:from>
    <xdr:to>
      <xdr:col>55</xdr:col>
      <xdr:colOff>88900</xdr:colOff>
      <xdr:row>70</xdr:row>
      <xdr:rowOff>15243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016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69782</xdr:rowOff>
    </xdr:from>
    <xdr:to>
      <xdr:col>55</xdr:col>
      <xdr:colOff>0</xdr:colOff>
      <xdr:row>79</xdr:row>
      <xdr:rowOff>76247</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614332"/>
          <a:ext cx="838200" cy="6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39867</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070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16990</xdr:rowOff>
    </xdr:from>
    <xdr:to>
      <xdr:col>55</xdr:col>
      <xdr:colOff>50800</xdr:colOff>
      <xdr:row>77</xdr:row>
      <xdr:rowOff>118590</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21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76247</xdr:rowOff>
    </xdr:from>
    <xdr:to>
      <xdr:col>50</xdr:col>
      <xdr:colOff>114300</xdr:colOff>
      <xdr:row>79</xdr:row>
      <xdr:rowOff>77243</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3620797"/>
          <a:ext cx="889000" cy="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151651</xdr:rowOff>
    </xdr:from>
    <xdr:to>
      <xdr:col>50</xdr:col>
      <xdr:colOff>165100</xdr:colOff>
      <xdr:row>78</xdr:row>
      <xdr:rowOff>81801</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353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98328</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128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77243</xdr:rowOff>
    </xdr:from>
    <xdr:to>
      <xdr:col>45</xdr:col>
      <xdr:colOff>177800</xdr:colOff>
      <xdr:row>79</xdr:row>
      <xdr:rowOff>80998</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621793"/>
          <a:ext cx="889000" cy="3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23244</xdr:rowOff>
    </xdr:from>
    <xdr:to>
      <xdr:col>46</xdr:col>
      <xdr:colOff>38100</xdr:colOff>
      <xdr:row>78</xdr:row>
      <xdr:rowOff>124844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39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141371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17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80998</xdr:rowOff>
    </xdr:from>
    <xdr:to>
      <xdr:col>41</xdr:col>
      <xdr:colOff>50800</xdr:colOff>
      <xdr:row>79</xdr:row>
      <xdr:rowOff>83513</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625548"/>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24991</xdr:rowOff>
    </xdr:from>
    <xdr:to>
      <xdr:col>41</xdr:col>
      <xdr:colOff>101600</xdr:colOff>
      <xdr:row>78</xdr:row>
      <xdr:rowOff>126591</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398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143118</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173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23129</xdr:rowOff>
    </xdr:from>
    <xdr:to>
      <xdr:col>36</xdr:col>
      <xdr:colOff>165100</xdr:colOff>
      <xdr:row>78</xdr:row>
      <xdr:rowOff>124729</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9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141256</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171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18982</xdr:rowOff>
    </xdr:from>
    <xdr:to>
      <xdr:col>55</xdr:col>
      <xdr:colOff>50800</xdr:colOff>
      <xdr:row>79</xdr:row>
      <xdr:rowOff>120582</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56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105359</xdr:rowOff>
    </xdr:from>
    <xdr:ext cx="469744"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478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25447</xdr:rowOff>
    </xdr:from>
    <xdr:to>
      <xdr:col>50</xdr:col>
      <xdr:colOff>165100</xdr:colOff>
      <xdr:row>79</xdr:row>
      <xdr:rowOff>127047</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569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118174</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404428" y="13662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26443</xdr:rowOff>
    </xdr:from>
    <xdr:to>
      <xdr:col>46</xdr:col>
      <xdr:colOff>38100</xdr:colOff>
      <xdr:row>79</xdr:row>
      <xdr:rowOff>128043</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570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119170</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515428" y="13663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30198</xdr:rowOff>
    </xdr:from>
    <xdr:to>
      <xdr:col>41</xdr:col>
      <xdr:colOff>101600</xdr:colOff>
      <xdr:row>79</xdr:row>
      <xdr:rowOff>131798</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57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122925</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626428" y="13667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32713</xdr:rowOff>
    </xdr:from>
    <xdr:to>
      <xdr:col>36</xdr:col>
      <xdr:colOff>165100</xdr:colOff>
      <xdr:row>79</xdr:row>
      <xdr:rowOff>134313</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577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125440</xdr:rowOff>
    </xdr:from>
    <xdr:ext cx="378565"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83017" y="13669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636</xdr:rowOff>
    </xdr:from>
    <xdr:to>
      <xdr:col>54</xdr:col>
      <xdr:colOff>189865</xdr:colOff>
      <xdr:row>98</xdr:row>
      <xdr:rowOff>72834</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602586"/>
          <a:ext cx="1270" cy="1272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76661</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87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72834</xdr:rowOff>
    </xdr:from>
    <xdr:to>
      <xdr:col>55</xdr:col>
      <xdr:colOff>88900</xdr:colOff>
      <xdr:row>98</xdr:row>
      <xdr:rowOff>72834</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874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118763</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377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185,750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636</xdr:rowOff>
    </xdr:from>
    <xdr:to>
      <xdr:col>55</xdr:col>
      <xdr:colOff>88900</xdr:colOff>
      <xdr:row>91</xdr:row>
      <xdr:rowOff>636</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602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47978</xdr:rowOff>
    </xdr:from>
    <xdr:to>
      <xdr:col>55</xdr:col>
      <xdr:colOff>0</xdr:colOff>
      <xdr:row>98</xdr:row>
      <xdr:rowOff>72834</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9639300" y="16850078"/>
          <a:ext cx="838200" cy="24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63161</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350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40284</xdr:rowOff>
    </xdr:from>
    <xdr:to>
      <xdr:col>55</xdr:col>
      <xdr:colOff>50800</xdr:colOff>
      <xdr:row>96</xdr:row>
      <xdr:rowOff>141884</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46637</xdr:rowOff>
    </xdr:from>
    <xdr:to>
      <xdr:col>50</xdr:col>
      <xdr:colOff>114300</xdr:colOff>
      <xdr:row>98</xdr:row>
      <xdr:rowOff>47978</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8750300" y="16848737"/>
          <a:ext cx="889000" cy="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52857</xdr:rowOff>
    </xdr:from>
    <xdr:to>
      <xdr:col>50</xdr:col>
      <xdr:colOff>165100</xdr:colOff>
      <xdr:row>96</xdr:row>
      <xdr:rowOff>154457</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51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170984</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28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46637</xdr:rowOff>
    </xdr:from>
    <xdr:to>
      <xdr:col>45</xdr:col>
      <xdr:colOff>177800</xdr:colOff>
      <xdr:row>98</xdr:row>
      <xdr:rowOff>67562</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7861300" y="16848737"/>
          <a:ext cx="889000" cy="20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82263</xdr:rowOff>
    </xdr:from>
    <xdr:to>
      <xdr:col>46</xdr:col>
      <xdr:colOff>38100</xdr:colOff>
      <xdr:row>97</xdr:row>
      <xdr:rowOff>12413</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541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28940</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31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45807</xdr:rowOff>
    </xdr:from>
    <xdr:to>
      <xdr:col>41</xdr:col>
      <xdr:colOff>50800</xdr:colOff>
      <xdr:row>98</xdr:row>
      <xdr:rowOff>67562</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6972300" y="16847907"/>
          <a:ext cx="889000" cy="21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79284</xdr:rowOff>
    </xdr:from>
    <xdr:to>
      <xdr:col>41</xdr:col>
      <xdr:colOff>101600</xdr:colOff>
      <xdr:row>97</xdr:row>
      <xdr:rowOff>9434</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538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25961</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313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89791</xdr:rowOff>
    </xdr:from>
    <xdr:to>
      <xdr:col>36</xdr:col>
      <xdr:colOff>165100</xdr:colOff>
      <xdr:row>97</xdr:row>
      <xdr:rowOff>19941</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54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36468</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324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22034</xdr:rowOff>
    </xdr:from>
    <xdr:to>
      <xdr:col>55</xdr:col>
      <xdr:colOff>50800</xdr:colOff>
      <xdr:row>98</xdr:row>
      <xdr:rowOff>123634</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82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108411</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739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168628</xdr:rowOff>
    </xdr:from>
    <xdr:to>
      <xdr:col>50</xdr:col>
      <xdr:colOff>165100</xdr:colOff>
      <xdr:row>98</xdr:row>
      <xdr:rowOff>98778</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79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89905</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892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167287</xdr:rowOff>
    </xdr:from>
    <xdr:to>
      <xdr:col>46</xdr:col>
      <xdr:colOff>38100</xdr:colOff>
      <xdr:row>98</xdr:row>
      <xdr:rowOff>97437</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797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88564</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890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16762</xdr:rowOff>
    </xdr:from>
    <xdr:to>
      <xdr:col>41</xdr:col>
      <xdr:colOff>101600</xdr:colOff>
      <xdr:row>98</xdr:row>
      <xdr:rowOff>118362</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81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109489</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911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166457</xdr:rowOff>
    </xdr:from>
    <xdr:to>
      <xdr:col>36</xdr:col>
      <xdr:colOff>165100</xdr:colOff>
      <xdr:row>98</xdr:row>
      <xdr:rowOff>96607</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797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87734</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889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a:extLst>
            <a:ext uri="{FF2B5EF4-FFF2-40B4-BE49-F238E27FC236}">
              <a16:creationId xmlns:a16="http://schemas.microsoft.com/office/drawing/2014/main" id="{00000000-0008-0000-07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3781</xdr:rowOff>
    </xdr:from>
    <xdr:to>
      <xdr:col>85</xdr:col>
      <xdr:colOff>126364</xdr:colOff>
      <xdr:row>39</xdr:row>
      <xdr:rowOff>68344</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6317595" y="5147281"/>
          <a:ext cx="1269" cy="1607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72171</xdr:rowOff>
    </xdr:from>
    <xdr:ext cx="534377" cy="259045"/>
    <xdr:sp macro="" textlink="">
      <xdr:nvSpPr>
        <xdr:cNvPr id="519" name="消防費最小値テキスト">
          <a:extLst>
            <a:ext uri="{FF2B5EF4-FFF2-40B4-BE49-F238E27FC236}">
              <a16:creationId xmlns:a16="http://schemas.microsoft.com/office/drawing/2014/main" id="{00000000-0008-0000-0700-000007020000}"/>
            </a:ext>
          </a:extLst>
        </xdr:cNvPr>
        <xdr:cNvSpPr txBox="1"/>
      </xdr:nvSpPr>
      <xdr:spPr>
        <a:xfrm>
          <a:off x="16370300" y="6758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68344</xdr:rowOff>
    </xdr:from>
    <xdr:to>
      <xdr:col>86</xdr:col>
      <xdr:colOff>25400</xdr:colOff>
      <xdr:row>39</xdr:row>
      <xdr:rowOff>68344</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6754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121908</xdr:rowOff>
    </xdr:from>
    <xdr:ext cx="534377" cy="259045"/>
    <xdr:sp macro="" textlink="">
      <xdr:nvSpPr>
        <xdr:cNvPr id="521" name="消防費最大値テキスト">
          <a:extLst>
            <a:ext uri="{FF2B5EF4-FFF2-40B4-BE49-F238E27FC236}">
              <a16:creationId xmlns:a16="http://schemas.microsoft.com/office/drawing/2014/main" id="{00000000-0008-0000-0700-000009020000}"/>
            </a:ext>
          </a:extLst>
        </xdr:cNvPr>
        <xdr:cNvSpPr txBox="1"/>
      </xdr:nvSpPr>
      <xdr:spPr>
        <a:xfrm>
          <a:off x="16370300" y="492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60,162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3781</xdr:rowOff>
    </xdr:from>
    <xdr:to>
      <xdr:col>86</xdr:col>
      <xdr:colOff>25400</xdr:colOff>
      <xdr:row>30</xdr:row>
      <xdr:rowOff>3781</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5147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24681</xdr:rowOff>
    </xdr:from>
    <xdr:to>
      <xdr:col>85</xdr:col>
      <xdr:colOff>127000</xdr:colOff>
      <xdr:row>38</xdr:row>
      <xdr:rowOff>50219</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5481300" y="6539781"/>
          <a:ext cx="838200" cy="25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22656</xdr:rowOff>
    </xdr:from>
    <xdr:ext cx="534377" cy="259045"/>
    <xdr:sp macro="" textlink="">
      <xdr:nvSpPr>
        <xdr:cNvPr id="524" name="消防費平均値テキスト">
          <a:extLst>
            <a:ext uri="{FF2B5EF4-FFF2-40B4-BE49-F238E27FC236}">
              <a16:creationId xmlns:a16="http://schemas.microsoft.com/office/drawing/2014/main" id="{00000000-0008-0000-0700-00000C020000}"/>
            </a:ext>
          </a:extLst>
        </xdr:cNvPr>
        <xdr:cNvSpPr txBox="1"/>
      </xdr:nvSpPr>
      <xdr:spPr>
        <a:xfrm>
          <a:off x="16370300" y="60234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171229</xdr:rowOff>
    </xdr:from>
    <xdr:to>
      <xdr:col>85</xdr:col>
      <xdr:colOff>177800</xdr:colOff>
      <xdr:row>36</xdr:row>
      <xdr:rowOff>101379</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6268700" y="617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118767</xdr:rowOff>
    </xdr:from>
    <xdr:to>
      <xdr:col>81</xdr:col>
      <xdr:colOff>50800</xdr:colOff>
      <xdr:row>38</xdr:row>
      <xdr:rowOff>50219</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4592300" y="6119517"/>
          <a:ext cx="889000" cy="445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72767</xdr:rowOff>
    </xdr:from>
    <xdr:to>
      <xdr:col>81</xdr:col>
      <xdr:colOff>101600</xdr:colOff>
      <xdr:row>37</xdr:row>
      <xdr:rowOff>2917</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5430500" y="6244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19444</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14111" y="6020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118767</xdr:rowOff>
    </xdr:from>
    <xdr:to>
      <xdr:col>76</xdr:col>
      <xdr:colOff>114300</xdr:colOff>
      <xdr:row>38</xdr:row>
      <xdr:rowOff>46758</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3703300" y="6119517"/>
          <a:ext cx="889000" cy="442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83054</xdr:rowOff>
    </xdr:from>
    <xdr:to>
      <xdr:col>76</xdr:col>
      <xdr:colOff>165100</xdr:colOff>
      <xdr:row>37</xdr:row>
      <xdr:rowOff>13204</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4541500" y="625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4331</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325111" y="6347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38005</xdr:rowOff>
    </xdr:from>
    <xdr:to>
      <xdr:col>71</xdr:col>
      <xdr:colOff>177800</xdr:colOff>
      <xdr:row>38</xdr:row>
      <xdr:rowOff>46758</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a:off x="12814300" y="6553105"/>
          <a:ext cx="889000" cy="8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114699</xdr:rowOff>
    </xdr:from>
    <xdr:to>
      <xdr:col>72</xdr:col>
      <xdr:colOff>38100</xdr:colOff>
      <xdr:row>37</xdr:row>
      <xdr:rowOff>44849</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3652500" y="628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61376</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36111" y="606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161922</xdr:rowOff>
    </xdr:from>
    <xdr:to>
      <xdr:col>67</xdr:col>
      <xdr:colOff>101600</xdr:colOff>
      <xdr:row>37</xdr:row>
      <xdr:rowOff>92072</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2763500" y="633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108599</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47111" y="610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145331</xdr:rowOff>
    </xdr:from>
    <xdr:to>
      <xdr:col>85</xdr:col>
      <xdr:colOff>177800</xdr:colOff>
      <xdr:row>38</xdr:row>
      <xdr:rowOff>75481</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6268700" y="6488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123758</xdr:rowOff>
    </xdr:from>
    <xdr:ext cx="534377" cy="259045"/>
    <xdr:sp macro="" textlink="">
      <xdr:nvSpPr>
        <xdr:cNvPr id="543" name="消防費該当値テキスト">
          <a:extLst>
            <a:ext uri="{FF2B5EF4-FFF2-40B4-BE49-F238E27FC236}">
              <a16:creationId xmlns:a16="http://schemas.microsoft.com/office/drawing/2014/main" id="{00000000-0008-0000-0700-00001F020000}"/>
            </a:ext>
          </a:extLst>
        </xdr:cNvPr>
        <xdr:cNvSpPr txBox="1"/>
      </xdr:nvSpPr>
      <xdr:spPr>
        <a:xfrm>
          <a:off x="16370300" y="646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170869</xdr:rowOff>
    </xdr:from>
    <xdr:to>
      <xdr:col>81</xdr:col>
      <xdr:colOff>101600</xdr:colOff>
      <xdr:row>38</xdr:row>
      <xdr:rowOff>101019</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5430500" y="651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92146</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5214111" y="660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67967</xdr:rowOff>
    </xdr:from>
    <xdr:to>
      <xdr:col>76</xdr:col>
      <xdr:colOff>165100</xdr:colOff>
      <xdr:row>35</xdr:row>
      <xdr:rowOff>169567</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4541500" y="6068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14644</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4325111" y="5843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167408</xdr:rowOff>
    </xdr:from>
    <xdr:to>
      <xdr:col>72</xdr:col>
      <xdr:colOff>38100</xdr:colOff>
      <xdr:row>38</xdr:row>
      <xdr:rowOff>97558</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3652500" y="651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88685</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3436111" y="6603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158656</xdr:rowOff>
    </xdr:from>
    <xdr:to>
      <xdr:col>67</xdr:col>
      <xdr:colOff>101600</xdr:colOff>
      <xdr:row>38</xdr:row>
      <xdr:rowOff>88805</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2763500" y="650230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79932</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547111" y="6595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a:extLst>
            <a:ext uri="{FF2B5EF4-FFF2-40B4-BE49-F238E27FC236}">
              <a16:creationId xmlns:a16="http://schemas.microsoft.com/office/drawing/2014/main" id="{00000000-0008-0000-0700-00003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126936</xdr:rowOff>
    </xdr:from>
    <xdr:to>
      <xdr:col>85</xdr:col>
      <xdr:colOff>126364</xdr:colOff>
      <xdr:row>57</xdr:row>
      <xdr:rowOff>130853</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6317595" y="8699436"/>
          <a:ext cx="1269" cy="1204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134680</xdr:rowOff>
    </xdr:from>
    <xdr:ext cx="534377" cy="259045"/>
    <xdr:sp macro="" textlink="">
      <xdr:nvSpPr>
        <xdr:cNvPr id="576" name="教育費最小値テキスト">
          <a:extLst>
            <a:ext uri="{FF2B5EF4-FFF2-40B4-BE49-F238E27FC236}">
              <a16:creationId xmlns:a16="http://schemas.microsoft.com/office/drawing/2014/main" id="{00000000-0008-0000-0700-000040020000}"/>
            </a:ext>
          </a:extLst>
        </xdr:cNvPr>
        <xdr:cNvSpPr txBox="1"/>
      </xdr:nvSpPr>
      <xdr:spPr>
        <a:xfrm>
          <a:off x="16370300" y="9907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130853</xdr:rowOff>
    </xdr:from>
    <xdr:to>
      <xdr:col>86</xdr:col>
      <xdr:colOff>25400</xdr:colOff>
      <xdr:row>57</xdr:row>
      <xdr:rowOff>130853</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9903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73613</xdr:rowOff>
    </xdr:from>
    <xdr:ext cx="599010" cy="259045"/>
    <xdr:sp macro="" textlink="">
      <xdr:nvSpPr>
        <xdr:cNvPr id="578" name="教育費最大値テキスト">
          <a:extLst>
            <a:ext uri="{FF2B5EF4-FFF2-40B4-BE49-F238E27FC236}">
              <a16:creationId xmlns:a16="http://schemas.microsoft.com/office/drawing/2014/main" id="{00000000-0008-0000-0700-000042020000}"/>
            </a:ext>
          </a:extLst>
        </xdr:cNvPr>
        <xdr:cNvSpPr txBox="1"/>
      </xdr:nvSpPr>
      <xdr:spPr>
        <a:xfrm>
          <a:off x="16370300" y="8474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191,675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126936</xdr:rowOff>
    </xdr:from>
    <xdr:to>
      <xdr:col>86</xdr:col>
      <xdr:colOff>25400</xdr:colOff>
      <xdr:row>50</xdr:row>
      <xdr:rowOff>126936</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8699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144508</xdr:rowOff>
    </xdr:from>
    <xdr:to>
      <xdr:col>85</xdr:col>
      <xdr:colOff>127000</xdr:colOff>
      <xdr:row>57</xdr:row>
      <xdr:rowOff>30803</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5481300" y="9745708"/>
          <a:ext cx="838200" cy="57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163608</xdr:rowOff>
    </xdr:from>
    <xdr:ext cx="534377" cy="259045"/>
    <xdr:sp macro="" textlink="">
      <xdr:nvSpPr>
        <xdr:cNvPr id="581" name="教育費平均値テキスト">
          <a:extLst>
            <a:ext uri="{FF2B5EF4-FFF2-40B4-BE49-F238E27FC236}">
              <a16:creationId xmlns:a16="http://schemas.microsoft.com/office/drawing/2014/main" id="{00000000-0008-0000-0700-000045020000}"/>
            </a:ext>
          </a:extLst>
        </xdr:cNvPr>
        <xdr:cNvSpPr txBox="1"/>
      </xdr:nvSpPr>
      <xdr:spPr>
        <a:xfrm>
          <a:off x="16370300" y="94219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140731</xdr:rowOff>
    </xdr:from>
    <xdr:to>
      <xdr:col>85</xdr:col>
      <xdr:colOff>177800</xdr:colOff>
      <xdr:row>56</xdr:row>
      <xdr:rowOff>70881</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6268700" y="9570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30803</xdr:rowOff>
    </xdr:from>
    <xdr:to>
      <xdr:col>81</xdr:col>
      <xdr:colOff>50800</xdr:colOff>
      <xdr:row>57</xdr:row>
      <xdr:rowOff>52634</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4592300" y="9803453"/>
          <a:ext cx="889000" cy="21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29890</xdr:rowOff>
    </xdr:from>
    <xdr:to>
      <xdr:col>81</xdr:col>
      <xdr:colOff>101600</xdr:colOff>
      <xdr:row>56</xdr:row>
      <xdr:rowOff>131490</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5430500" y="963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148017</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14111" y="940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44114</xdr:rowOff>
    </xdr:from>
    <xdr:to>
      <xdr:col>76</xdr:col>
      <xdr:colOff>114300</xdr:colOff>
      <xdr:row>57</xdr:row>
      <xdr:rowOff>52634</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3703300" y="9816764"/>
          <a:ext cx="889000" cy="8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34523</xdr:rowOff>
    </xdr:from>
    <xdr:to>
      <xdr:col>76</xdr:col>
      <xdr:colOff>165100</xdr:colOff>
      <xdr:row>56</xdr:row>
      <xdr:rowOff>136123</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4541500" y="963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152650</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325111" y="941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44114</xdr:rowOff>
    </xdr:from>
    <xdr:to>
      <xdr:col>71</xdr:col>
      <xdr:colOff>177800</xdr:colOff>
      <xdr:row>57</xdr:row>
      <xdr:rowOff>46218</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flipV="1">
          <a:off x="12814300" y="9816764"/>
          <a:ext cx="889000" cy="2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75802</xdr:rowOff>
    </xdr:from>
    <xdr:to>
      <xdr:col>72</xdr:col>
      <xdr:colOff>38100</xdr:colOff>
      <xdr:row>57</xdr:row>
      <xdr:rowOff>5952</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3652500" y="967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22479</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436111" y="945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92405</xdr:rowOff>
    </xdr:from>
    <xdr:to>
      <xdr:col>67</xdr:col>
      <xdr:colOff>101600</xdr:colOff>
      <xdr:row>57</xdr:row>
      <xdr:rowOff>22555</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2763500" y="969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39082</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547111" y="946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93708</xdr:rowOff>
    </xdr:from>
    <xdr:to>
      <xdr:col>85</xdr:col>
      <xdr:colOff>177800</xdr:colOff>
      <xdr:row>57</xdr:row>
      <xdr:rowOff>23858</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6268700" y="9694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72135</xdr:rowOff>
    </xdr:from>
    <xdr:ext cx="534377" cy="259045"/>
    <xdr:sp macro="" textlink="">
      <xdr:nvSpPr>
        <xdr:cNvPr id="600" name="教育費該当値テキスト">
          <a:extLst>
            <a:ext uri="{FF2B5EF4-FFF2-40B4-BE49-F238E27FC236}">
              <a16:creationId xmlns:a16="http://schemas.microsoft.com/office/drawing/2014/main" id="{00000000-0008-0000-0700-000058020000}"/>
            </a:ext>
          </a:extLst>
        </xdr:cNvPr>
        <xdr:cNvSpPr txBox="1"/>
      </xdr:nvSpPr>
      <xdr:spPr>
        <a:xfrm>
          <a:off x="16370300" y="9673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151453</xdr:rowOff>
    </xdr:from>
    <xdr:to>
      <xdr:col>81</xdr:col>
      <xdr:colOff>101600</xdr:colOff>
      <xdr:row>57</xdr:row>
      <xdr:rowOff>81603</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5430500" y="9752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72730</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5214111" y="9845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1834</xdr:rowOff>
    </xdr:from>
    <xdr:to>
      <xdr:col>76</xdr:col>
      <xdr:colOff>165100</xdr:colOff>
      <xdr:row>57</xdr:row>
      <xdr:rowOff>103434</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4541500" y="9774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94561</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4325111" y="9867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164764</xdr:rowOff>
    </xdr:from>
    <xdr:to>
      <xdr:col>72</xdr:col>
      <xdr:colOff>38100</xdr:colOff>
      <xdr:row>57</xdr:row>
      <xdr:rowOff>94914</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3652500" y="9765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86041</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3436111" y="9858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166868</xdr:rowOff>
    </xdr:from>
    <xdr:to>
      <xdr:col>67</xdr:col>
      <xdr:colOff>101600</xdr:colOff>
      <xdr:row>57</xdr:row>
      <xdr:rowOff>97018</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2763500" y="976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88145</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547111" y="9860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145249</xdr:rowOff>
    </xdr:from>
    <xdr:to>
      <xdr:col>85</xdr:col>
      <xdr:colOff>126364</xdr:colOff>
      <xdr:row>78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146749"/>
          <a:ext cx="1269" cy="1251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52229</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4253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91926</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921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219,029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145249</xdr:rowOff>
    </xdr:from>
    <xdr:to>
      <xdr:col>86</xdr:col>
      <xdr:colOff>25400</xdr:colOff>
      <xdr:row>70</xdr:row>
      <xdr:rowOff>145249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146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23685</xdr:rowOff>
    </xdr:from>
    <xdr:to>
      <xdr:col>85</xdr:col>
      <xdr:colOff>127000</xdr:colOff>
      <xdr:row>78</xdr:row>
      <xdr:rowOff>25400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3396785"/>
          <a:ext cx="8382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141129</xdr:rowOff>
    </xdr:from>
    <xdr:ext cx="469744"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1713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118252</xdr:rowOff>
    </xdr:from>
    <xdr:to>
      <xdr:col>85</xdr:col>
      <xdr:colOff>177800</xdr:colOff>
      <xdr:row>78</xdr:row>
      <xdr:rowOff>48402</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31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23685</xdr:rowOff>
    </xdr:from>
    <xdr:to>
      <xdr:col>81</xdr:col>
      <xdr:colOff>50800</xdr:colOff>
      <xdr:row>78</xdr:row>
      <xdr:rowOff>25400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4592300" y="13396785"/>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111365</xdr:rowOff>
    </xdr:from>
    <xdr:to>
      <xdr:col>81</xdr:col>
      <xdr:colOff>101600</xdr:colOff>
      <xdr:row>78</xdr:row>
      <xdr:rowOff>41515</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31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58042</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46428" y="1308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23994</xdr:rowOff>
    </xdr:from>
    <xdr:to>
      <xdr:col>76</xdr:col>
      <xdr:colOff>114300</xdr:colOff>
      <xdr:row>78</xdr:row>
      <xdr:rowOff>25400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3703300" y="13397094"/>
          <a:ext cx="889000" cy="1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124321</xdr:rowOff>
    </xdr:from>
    <xdr:to>
      <xdr:col>76</xdr:col>
      <xdr:colOff>165100</xdr:colOff>
      <xdr:row>78</xdr:row>
      <xdr:rowOff>54471</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325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70998</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57428" y="13101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23994</xdr:rowOff>
    </xdr:from>
    <xdr:to>
      <xdr:col>71</xdr:col>
      <xdr:colOff>177800</xdr:colOff>
      <xdr:row>78</xdr:row>
      <xdr:rowOff>24034</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2814300" y="13397094"/>
          <a:ext cx="889000" cy="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136637</xdr:rowOff>
    </xdr:from>
    <xdr:to>
      <xdr:col>72</xdr:col>
      <xdr:colOff>38100</xdr:colOff>
      <xdr:row>78</xdr:row>
      <xdr:rowOff>66787</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33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83314</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68428" y="13113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130756</xdr:rowOff>
    </xdr:from>
    <xdr:to>
      <xdr:col>67</xdr:col>
      <xdr:colOff>101600</xdr:colOff>
      <xdr:row>78</xdr:row>
      <xdr:rowOff>60906</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33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77433</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79428" y="13107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146050</xdr:rowOff>
    </xdr:from>
    <xdr:to>
      <xdr:col>85</xdr:col>
      <xdr:colOff>177800</xdr:colOff>
      <xdr:row>78</xdr:row>
      <xdr:rowOff>76200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96679</xdr:rowOff>
    </xdr:from>
    <xdr:ext cx="249299"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2983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144335</xdr:rowOff>
    </xdr:from>
    <xdr:to>
      <xdr:col>81</xdr:col>
      <xdr:colOff>101600</xdr:colOff>
      <xdr:row>78</xdr:row>
      <xdr:rowOff>74485</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34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65612</xdr:rowOff>
    </xdr:from>
    <xdr:ext cx="378565"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92017" y="134387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146050</xdr:rowOff>
    </xdr:from>
    <xdr:to>
      <xdr:col>76</xdr:col>
      <xdr:colOff>165100</xdr:colOff>
      <xdr:row>78</xdr:row>
      <xdr:rowOff>76200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78</xdr:row>
      <xdr:rowOff>67327</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67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144644</xdr:rowOff>
    </xdr:from>
    <xdr:to>
      <xdr:col>72</xdr:col>
      <xdr:colOff>38100</xdr:colOff>
      <xdr:row>78</xdr:row>
      <xdr:rowOff>74794</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346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65921</xdr:rowOff>
    </xdr:from>
    <xdr:ext cx="378565"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514017" y="134390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144684</xdr:rowOff>
    </xdr:from>
    <xdr:to>
      <xdr:col>67</xdr:col>
      <xdr:colOff>101600</xdr:colOff>
      <xdr:row>78</xdr:row>
      <xdr:rowOff>74834</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34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65961</xdr:rowOff>
    </xdr:from>
    <xdr:ext cx="378565"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25017" y="134390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62654</xdr:rowOff>
    </xdr:from>
    <xdr:to>
      <xdr:col>85</xdr:col>
      <xdr:colOff>126364</xdr:colOff>
      <xdr:row>99</xdr:row>
      <xdr:rowOff>19403</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493154"/>
          <a:ext cx="1269" cy="1499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23230</xdr:rowOff>
    </xdr:from>
    <xdr:ext cx="469744"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6996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19403</xdr:rowOff>
    </xdr:from>
    <xdr:to>
      <xdr:col>86</xdr:col>
      <xdr:colOff>25400</xdr:colOff>
      <xdr:row>99</xdr:row>
      <xdr:rowOff>19403</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6992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9331</xdr:rowOff>
    </xdr:from>
    <xdr:ext cx="599010"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268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200,111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62654</xdr:rowOff>
    </xdr:from>
    <xdr:to>
      <xdr:col>86</xdr:col>
      <xdr:colOff>25400</xdr:colOff>
      <xdr:row>90</xdr:row>
      <xdr:rowOff>62654</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493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137246</xdr:rowOff>
    </xdr:from>
    <xdr:to>
      <xdr:col>85</xdr:col>
      <xdr:colOff>127000</xdr:colOff>
      <xdr:row>97</xdr:row>
      <xdr:rowOff>158795</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5481300" y="16767896"/>
          <a:ext cx="838200" cy="21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133921</xdr:rowOff>
    </xdr:from>
    <xdr:ext cx="534377"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421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111044</xdr:rowOff>
    </xdr:from>
    <xdr:to>
      <xdr:col>85</xdr:col>
      <xdr:colOff>177800</xdr:colOff>
      <xdr:row>97</xdr:row>
      <xdr:rowOff>41194</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5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118844</xdr:rowOff>
    </xdr:from>
    <xdr:to>
      <xdr:col>81</xdr:col>
      <xdr:colOff>50800</xdr:colOff>
      <xdr:row>97</xdr:row>
      <xdr:rowOff>137246</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4592300" y="16749494"/>
          <a:ext cx="889000" cy="18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110099</xdr:rowOff>
    </xdr:from>
    <xdr:to>
      <xdr:col>81</xdr:col>
      <xdr:colOff>101600</xdr:colOff>
      <xdr:row>97</xdr:row>
      <xdr:rowOff>40249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56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56776</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214111" y="1634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112330</xdr:rowOff>
    </xdr:from>
    <xdr:to>
      <xdr:col>76</xdr:col>
      <xdr:colOff>114300</xdr:colOff>
      <xdr:row>97</xdr:row>
      <xdr:rowOff>118844</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3703300" y="16742980"/>
          <a:ext cx="889000" cy="6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103324</xdr:rowOff>
    </xdr:from>
    <xdr:to>
      <xdr:col>76</xdr:col>
      <xdr:colOff>165100</xdr:colOff>
      <xdr:row>97</xdr:row>
      <xdr:rowOff>33474</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56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50001</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325111" y="1633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112330</xdr:rowOff>
    </xdr:from>
    <xdr:to>
      <xdr:col>71</xdr:col>
      <xdr:colOff>177800</xdr:colOff>
      <xdr:row>97</xdr:row>
      <xdr:rowOff>115903</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2814300" y="16742980"/>
          <a:ext cx="889000" cy="3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117475</xdr:rowOff>
    </xdr:from>
    <xdr:to>
      <xdr:col>72</xdr:col>
      <xdr:colOff>38100</xdr:colOff>
      <xdr:row>97</xdr:row>
      <xdr:rowOff>47625</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57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64152</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36111" y="1635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123631</xdr:rowOff>
    </xdr:from>
    <xdr:to>
      <xdr:col>67</xdr:col>
      <xdr:colOff>101600</xdr:colOff>
      <xdr:row>97</xdr:row>
      <xdr:rowOff>53781</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58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70308</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47111" y="16358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107995</xdr:rowOff>
    </xdr:from>
    <xdr:to>
      <xdr:col>85</xdr:col>
      <xdr:colOff>177800</xdr:colOff>
      <xdr:row>98</xdr:row>
      <xdr:rowOff>38145</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73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86422</xdr:rowOff>
    </xdr:from>
    <xdr:ext cx="534377"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717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86446</xdr:rowOff>
    </xdr:from>
    <xdr:to>
      <xdr:col>81</xdr:col>
      <xdr:colOff>101600</xdr:colOff>
      <xdr:row>98</xdr:row>
      <xdr:rowOff>16596</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71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7723</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14111" y="16809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68044</xdr:rowOff>
    </xdr:from>
    <xdr:to>
      <xdr:col>76</xdr:col>
      <xdr:colOff>165100</xdr:colOff>
      <xdr:row>97</xdr:row>
      <xdr:rowOff>169644</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69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160771</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325111" y="16791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61530</xdr:rowOff>
    </xdr:from>
    <xdr:to>
      <xdr:col>72</xdr:col>
      <xdr:colOff>38100</xdr:colOff>
      <xdr:row>97</xdr:row>
      <xdr:rowOff>163130</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69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154257</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6784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65103</xdr:rowOff>
    </xdr:from>
    <xdr:to>
      <xdr:col>67</xdr:col>
      <xdr:colOff>101600</xdr:colOff>
      <xdr:row>97</xdr:row>
      <xdr:rowOff>166703</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695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157830</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678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103124</xdr:rowOff>
    </xdr:from>
    <xdr:to>
      <xdr:col>116</xdr:col>
      <xdr:colOff>62864</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589524"/>
          <a:ext cx="1269"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22877</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70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49801</xdr:rowOff>
    </xdr:from>
    <xdr:ext cx="378565"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53647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103124</xdr:rowOff>
    </xdr:from>
    <xdr:to>
      <xdr:col>116</xdr:col>
      <xdr:colOff>152400</xdr:colOff>
      <xdr:row>32</xdr:row>
      <xdr:rowOff>103124</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58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111777</xdr:rowOff>
    </xdr:from>
    <xdr:ext cx="249299"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455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24892</xdr:rowOff>
    </xdr:from>
    <xdr:to>
      <xdr:col>112</xdr:col>
      <xdr:colOff>38100</xdr:colOff>
      <xdr:row>38</xdr:row>
      <xdr:rowOff>126492</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539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143019</xdr:rowOff>
    </xdr:from>
    <xdr:ext cx="313932"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66333" y="63152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54610</xdr:rowOff>
    </xdr:from>
    <xdr:to>
      <xdr:col>107</xdr:col>
      <xdr:colOff>101600</xdr:colOff>
      <xdr:row>37</xdr:row>
      <xdr:rowOff>156210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1287</xdr:rowOff>
    </xdr:from>
    <xdr:ext cx="313932"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77333" y="61734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56896</xdr:rowOff>
    </xdr:from>
    <xdr:to>
      <xdr:col>102</xdr:col>
      <xdr:colOff>165100</xdr:colOff>
      <xdr:row>38</xdr:row>
      <xdr:rowOff>158496</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3573</xdr:rowOff>
    </xdr:from>
    <xdr:ext cx="249299"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420650" y="63472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66040</xdr:rowOff>
    </xdr:from>
    <xdr:to>
      <xdr:col>98</xdr:col>
      <xdr:colOff>38100</xdr:colOff>
      <xdr:row>38</xdr:row>
      <xdr:rowOff>167640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12717</xdr:rowOff>
    </xdr:from>
    <xdr:ext cx="249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531650" y="63563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67327</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a:t>
          </a:r>
          <a:r>
            <a:rPr kumimoji="1" lang="ja-JP" altLang="en-US" sz="1300">
              <a:solidFill>
                <a:schemeClr val="tx1"/>
              </a:solidFill>
              <a:latin typeface="ＭＳ Ｐゴシック" panose="020B0600070205080204" pitchFamily="50" charset="-128"/>
              <a:ea typeface="ＭＳ Ｐゴシック" panose="020B0600070205080204" pitchFamily="50" charset="-128"/>
            </a:rPr>
            <a:t>算総額は、住民一人当たり</a:t>
          </a:r>
          <a:r>
            <a:rPr kumimoji="1" lang="en-US" altLang="ja-JP" sz="1300">
              <a:solidFill>
                <a:schemeClr val="tx1"/>
              </a:solidFill>
              <a:latin typeface="ＭＳ Ｐゴシック" panose="020B0600070205080204" pitchFamily="50" charset="-128"/>
              <a:ea typeface="ＭＳ Ｐゴシック" panose="020B0600070205080204" pitchFamily="50" charset="-128"/>
            </a:rPr>
            <a:t>440,908</a:t>
          </a:r>
          <a:r>
            <a:rPr kumimoji="1" lang="ja-JP" altLang="en-US" sz="1300">
              <a:solidFill>
                <a:schemeClr val="tx1"/>
              </a:solidFill>
              <a:latin typeface="ＭＳ Ｐゴシック" panose="020B0600070205080204" pitchFamily="50" charset="-128"/>
              <a:ea typeface="ＭＳ Ｐゴシック" panose="020B0600070205080204" pitchFamily="50" charset="-128"/>
            </a:rPr>
            <a:t>円であり、令和２年度は、特別定額給付金事業や新型コロナウイルス感染症対応地方創生臨時交付金事業の実施により、前年度より大きく増額している。本町は、全体的に類似団体平均よりも低い値となっているが、埼玉県平均と比較すると、消防費・教育費・農林水産業費等が上回っている一方で、土木費・商工費等の割合は低い。新型コロナウイルス感染症対策に係る事業実施により、概ね各費目において前年度より増加傾向にあるが、感染症対策や総合振興計画における重点事業の実施により今後も住民福祉の向上に努める。なお、平成</a:t>
          </a:r>
          <a:r>
            <a:rPr kumimoji="1" lang="en-US" altLang="ja-JP" sz="1300">
              <a:solidFill>
                <a:schemeClr val="tx1"/>
              </a:solidFill>
              <a:latin typeface="ＭＳ Ｐゴシック" panose="020B0600070205080204" pitchFamily="50" charset="-128"/>
              <a:ea typeface="ＭＳ Ｐゴシック" panose="020B0600070205080204" pitchFamily="50" charset="-128"/>
            </a:rPr>
            <a:t>30</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年度消防費決算額が類似団体平均を大きく上回ったのは、防災行政無線デジタル化等整備工事（</a:t>
          </a:r>
          <a:r>
            <a:rPr kumimoji="1" lang="en-US" altLang="ja-JP" sz="1300">
              <a:solidFill>
                <a:schemeClr val="tx1"/>
              </a:solidFill>
              <a:latin typeface="ＭＳ Ｐゴシック" panose="020B0600070205080204" pitchFamily="50" charset="-128"/>
              <a:ea typeface="ＭＳ Ｐゴシック" panose="020B0600070205080204" pitchFamily="50" charset="-128"/>
            </a:rPr>
            <a:t>272,387</a:t>
          </a:r>
          <a:r>
            <a:rPr kumimoji="1" lang="ja-JP" altLang="en-US" sz="1300">
              <a:solidFill>
                <a:schemeClr val="tx1"/>
              </a:solidFill>
              <a:latin typeface="ＭＳ Ｐゴシック" panose="020B0600070205080204" pitchFamily="50" charset="-128"/>
              <a:ea typeface="ＭＳ Ｐゴシック" panose="020B0600070205080204" pitchFamily="50" charset="-128"/>
            </a:rPr>
            <a:t>千円）を実施したためである。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埼玉県滑川町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近年、扶助費の増加傾向や物件費、公債費等の高水準での推移により、財政調整基金の取り崩しを行う年度が多かったが、令和元年度から余剰金の発生により毎年度基金積立を行っている。令和２年度の標準財政規模に占める財政調整基金残高割合についても、前年度対比で＋</a:t>
          </a:r>
          <a:r>
            <a:rPr kumimoji="1" lang="en-US" altLang="ja-JP" sz="1400">
              <a:latin typeface="ＭＳ ゴシック" pitchFamily="49" charset="-128"/>
              <a:ea typeface="ＭＳ ゴシック" pitchFamily="49" charset="-128"/>
            </a:rPr>
            <a:t>2.69</a:t>
          </a:r>
          <a:r>
            <a:rPr kumimoji="1" lang="ja-JP" altLang="en-US" sz="1400">
              <a:latin typeface="ＭＳ ゴシック" pitchFamily="49" charset="-128"/>
              <a:ea typeface="ＭＳ ゴシック" pitchFamily="49" charset="-128"/>
            </a:rPr>
            <a:t>％増加し、実質単年度収支については平成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年度以来のプラスとなった。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埼玉県滑川町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水道事業会計は資金不足額・剰余金が多額のため、標準財政規模比に占める割合が大きく、</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％台で推移している。一般会計は令和２年度は</a:t>
          </a:r>
          <a:r>
            <a:rPr kumimoji="1" lang="en-US" altLang="ja-JP" sz="1400">
              <a:latin typeface="ＭＳ ゴシック" pitchFamily="49" charset="-128"/>
              <a:ea typeface="ＭＳ ゴシック" pitchFamily="49" charset="-128"/>
            </a:rPr>
            <a:t>8.14</a:t>
          </a:r>
          <a:r>
            <a:rPr kumimoji="1" lang="ja-JP" altLang="en-US" sz="1400">
              <a:latin typeface="ＭＳ ゴシック" pitchFamily="49" charset="-128"/>
              <a:ea typeface="ＭＳ ゴシック" pitchFamily="49" charset="-128"/>
            </a:rPr>
            <a:t>％と前年度比＋</a:t>
          </a:r>
          <a:r>
            <a:rPr kumimoji="1" lang="en-US" altLang="ja-JP" sz="1400">
              <a:latin typeface="ＭＳ ゴシック" pitchFamily="49" charset="-128"/>
              <a:ea typeface="ＭＳ ゴシック" pitchFamily="49" charset="-128"/>
            </a:rPr>
            <a:t>4.55</a:t>
          </a:r>
          <a:r>
            <a:rPr kumimoji="1" lang="ja-JP" altLang="en-US" sz="1400">
              <a:latin typeface="ＭＳ ゴシック" pitchFamily="49" charset="-128"/>
              <a:ea typeface="ＭＳ ゴシック" pitchFamily="49" charset="-128"/>
            </a:rPr>
            <a:t>％増加しているが、これは新型コロナウイルス感染症の影響により、歳出予算の縮小や減収補填債の発行等により増加している。一般会計を除き、各会計ともほぼ横ばいに推移しており、すべてが黒字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zoomScale="55" zoomScaleNormal="55"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2" t="s">
        <v>80</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3" t="s">
        <v>82</v>
      </c>
      <c r="C3" s="614"/>
      <c r="D3" s="614"/>
      <c r="E3" s="615"/>
      <c r="F3" s="615"/>
      <c r="G3" s="615"/>
      <c r="H3" s="615"/>
      <c r="I3" s="615"/>
      <c r="J3" s="615"/>
      <c r="K3" s="615"/>
      <c r="L3" s="615" t="s">
        <v>83</v>
      </c>
      <c r="M3" s="615"/>
      <c r="N3" s="615"/>
      <c r="O3" s="615"/>
      <c r="P3" s="615"/>
      <c r="Q3" s="615"/>
      <c r="R3" s="618"/>
      <c r="S3" s="618"/>
      <c r="T3" s="618"/>
      <c r="U3" s="618"/>
      <c r="V3" s="619"/>
      <c r="W3" s="509" t="s">
        <v>84</v>
      </c>
      <c r="X3" s="510"/>
      <c r="Y3" s="510"/>
      <c r="Z3" s="510"/>
      <c r="AA3" s="510"/>
      <c r="AB3" s="614"/>
      <c r="AC3" s="618" t="s">
        <v>85</v>
      </c>
      <c r="AD3" s="510"/>
      <c r="AE3" s="510"/>
      <c r="AF3" s="510"/>
      <c r="AG3" s="510"/>
      <c r="AH3" s="510"/>
      <c r="AI3" s="510"/>
      <c r="AJ3" s="510"/>
      <c r="AK3" s="510"/>
      <c r="AL3" s="580"/>
      <c r="AM3" s="509" t="s">
        <v>86</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87</v>
      </c>
      <c r="BO3" s="510"/>
      <c r="BP3" s="510"/>
      <c r="BQ3" s="510"/>
      <c r="BR3" s="510"/>
      <c r="BS3" s="510"/>
      <c r="BT3" s="510"/>
      <c r="BU3" s="580"/>
      <c r="BV3" s="509" t="s">
        <v>88</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89</v>
      </c>
      <c r="CU3" s="510"/>
      <c r="CV3" s="510"/>
      <c r="CW3" s="510"/>
      <c r="CX3" s="510"/>
      <c r="CY3" s="510"/>
      <c r="CZ3" s="510"/>
      <c r="DA3" s="580"/>
      <c r="DB3" s="509" t="s">
        <v>90</v>
      </c>
      <c r="DC3" s="510"/>
      <c r="DD3" s="510"/>
      <c r="DE3" s="510"/>
      <c r="DF3" s="510"/>
      <c r="DG3" s="510"/>
      <c r="DH3" s="510"/>
      <c r="DI3" s="580"/>
      <c r="DJ3" s="186"/>
      <c r="DK3" s="186"/>
      <c r="DL3" s="186"/>
      <c r="DM3" s="186"/>
      <c r="DN3" s="186"/>
      <c r="DO3" s="186"/>
    </row>
    <row r="4" spans="1:119" ht="18.75" customHeight="1" x14ac:dyDescent="0.15">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91</v>
      </c>
      <c r="AZ4" s="423"/>
      <c r="BA4" s="423"/>
      <c r="BB4" s="423"/>
      <c r="BC4" s="423"/>
      <c r="BD4" s="423"/>
      <c r="BE4" s="423"/>
      <c r="BF4" s="423"/>
      <c r="BG4" s="423"/>
      <c r="BH4" s="423"/>
      <c r="BI4" s="423"/>
      <c r="BJ4" s="423"/>
      <c r="BK4" s="423"/>
      <c r="BL4" s="423"/>
      <c r="BM4" s="424"/>
      <c r="BN4" s="425">
        <v>9012113</v>
      </c>
      <c r="BO4" s="426"/>
      <c r="BP4" s="426"/>
      <c r="BQ4" s="426"/>
      <c r="BR4" s="426"/>
      <c r="BS4" s="426"/>
      <c r="BT4" s="426"/>
      <c r="BU4" s="427"/>
      <c r="BV4" s="425">
        <v>6556193</v>
      </c>
      <c r="BW4" s="426"/>
      <c r="BX4" s="426"/>
      <c r="BY4" s="426"/>
      <c r="BZ4" s="426"/>
      <c r="CA4" s="426"/>
      <c r="CB4" s="426"/>
      <c r="CC4" s="427"/>
      <c r="CD4" s="606" t="s">
        <v>92</v>
      </c>
      <c r="CE4" s="607"/>
      <c r="CF4" s="607"/>
      <c r="CG4" s="607"/>
      <c r="CH4" s="607"/>
      <c r="CI4" s="607"/>
      <c r="CJ4" s="607"/>
      <c r="CK4" s="607"/>
      <c r="CL4" s="607"/>
      <c r="CM4" s="607"/>
      <c r="CN4" s="607"/>
      <c r="CO4" s="607"/>
      <c r="CP4" s="607"/>
      <c r="CQ4" s="607"/>
      <c r="CR4" s="607"/>
      <c r="CS4" s="608"/>
      <c r="CT4" s="609">
        <v>8.1</v>
      </c>
      <c r="CU4" s="610"/>
      <c r="CV4" s="610"/>
      <c r="CW4" s="610"/>
      <c r="CX4" s="610"/>
      <c r="CY4" s="610"/>
      <c r="CZ4" s="610"/>
      <c r="DA4" s="611"/>
      <c r="DB4" s="609">
        <v>3.6</v>
      </c>
      <c r="DC4" s="610"/>
      <c r="DD4" s="610"/>
      <c r="DE4" s="610"/>
      <c r="DF4" s="610"/>
      <c r="DG4" s="610"/>
      <c r="DH4" s="610"/>
      <c r="DI4" s="611"/>
      <c r="DJ4" s="186"/>
      <c r="DK4" s="186"/>
      <c r="DL4" s="186"/>
      <c r="DM4" s="186"/>
      <c r="DN4" s="186"/>
      <c r="DO4" s="186"/>
    </row>
    <row r="5" spans="1:119" ht="18.75" customHeight="1" x14ac:dyDescent="0.15">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93</v>
      </c>
      <c r="AN5" s="404"/>
      <c r="AO5" s="404"/>
      <c r="AP5" s="404"/>
      <c r="AQ5" s="404"/>
      <c r="AR5" s="404"/>
      <c r="AS5" s="404"/>
      <c r="AT5" s="405"/>
      <c r="AU5" s="487" t="s">
        <v>94</v>
      </c>
      <c r="AV5" s="488"/>
      <c r="AW5" s="488"/>
      <c r="AX5" s="488"/>
      <c r="AY5" s="410" t="s">
        <v>95</v>
      </c>
      <c r="AZ5" s="411"/>
      <c r="BA5" s="411"/>
      <c r="BB5" s="411"/>
      <c r="BC5" s="411"/>
      <c r="BD5" s="411"/>
      <c r="BE5" s="411"/>
      <c r="BF5" s="411"/>
      <c r="BG5" s="411"/>
      <c r="BH5" s="411"/>
      <c r="BI5" s="411"/>
      <c r="BJ5" s="411"/>
      <c r="BK5" s="411"/>
      <c r="BL5" s="411"/>
      <c r="BM5" s="412"/>
      <c r="BN5" s="430">
        <v>8625056</v>
      </c>
      <c r="BO5" s="431"/>
      <c r="BP5" s="431"/>
      <c r="BQ5" s="431"/>
      <c r="BR5" s="431"/>
      <c r="BS5" s="431"/>
      <c r="BT5" s="431"/>
      <c r="BU5" s="432"/>
      <c r="BV5" s="430">
        <v>6384574</v>
      </c>
      <c r="BW5" s="431"/>
      <c r="BX5" s="431"/>
      <c r="BY5" s="431"/>
      <c r="BZ5" s="431"/>
      <c r="CA5" s="431"/>
      <c r="CB5" s="431"/>
      <c r="CC5" s="432"/>
      <c r="CD5" s="439" t="s">
        <v>96</v>
      </c>
      <c r="CE5" s="440"/>
      <c r="CF5" s="440"/>
      <c r="CG5" s="440"/>
      <c r="CH5" s="440"/>
      <c r="CI5" s="440"/>
      <c r="CJ5" s="440"/>
      <c r="CK5" s="440"/>
      <c r="CL5" s="440"/>
      <c r="CM5" s="440"/>
      <c r="CN5" s="440"/>
      <c r="CO5" s="440"/>
      <c r="CP5" s="440"/>
      <c r="CQ5" s="440"/>
      <c r="CR5" s="440"/>
      <c r="CS5" s="441"/>
      <c r="CT5" s="400">
        <v>86.2</v>
      </c>
      <c r="CU5" s="401"/>
      <c r="CV5" s="401"/>
      <c r="CW5" s="401"/>
      <c r="CX5" s="401"/>
      <c r="CY5" s="401"/>
      <c r="CZ5" s="401"/>
      <c r="DA5" s="402"/>
      <c r="DB5" s="400">
        <v>91.7</v>
      </c>
      <c r="DC5" s="401"/>
      <c r="DD5" s="401"/>
      <c r="DE5" s="401"/>
      <c r="DF5" s="401"/>
      <c r="DG5" s="401"/>
      <c r="DH5" s="401"/>
      <c r="DI5" s="402"/>
      <c r="DJ5" s="186"/>
      <c r="DK5" s="186"/>
      <c r="DL5" s="186"/>
      <c r="DM5" s="186"/>
      <c r="DN5" s="186"/>
      <c r="DO5" s="186"/>
    </row>
    <row r="6" spans="1:119" ht="18.75" customHeight="1" x14ac:dyDescent="0.15">
      <c r="A6" s="187"/>
      <c r="B6" s="586" t="s">
        <v>97</v>
      </c>
      <c r="C6" s="444"/>
      <c r="D6" s="444"/>
      <c r="E6" s="587"/>
      <c r="F6" s="587"/>
      <c r="G6" s="587"/>
      <c r="H6" s="587"/>
      <c r="I6" s="587"/>
      <c r="J6" s="587"/>
      <c r="K6" s="587"/>
      <c r="L6" s="587" t="s">
        <v>98</v>
      </c>
      <c r="M6" s="587"/>
      <c r="N6" s="587"/>
      <c r="O6" s="587"/>
      <c r="P6" s="587"/>
      <c r="Q6" s="587"/>
      <c r="R6" s="468"/>
      <c r="S6" s="468"/>
      <c r="T6" s="468"/>
      <c r="U6" s="468"/>
      <c r="V6" s="593"/>
      <c r="W6" s="521" t="s">
        <v>99</v>
      </c>
      <c r="X6" s="443"/>
      <c r="Y6" s="443"/>
      <c r="Z6" s="443"/>
      <c r="AA6" s="443"/>
      <c r="AB6" s="444"/>
      <c r="AC6" s="598" t="s">
        <v>100</v>
      </c>
      <c r="AD6" s="599"/>
      <c r="AE6" s="599"/>
      <c r="AF6" s="599"/>
      <c r="AG6" s="599"/>
      <c r="AH6" s="599"/>
      <c r="AI6" s="599"/>
      <c r="AJ6" s="599"/>
      <c r="AK6" s="599"/>
      <c r="AL6" s="600"/>
      <c r="AM6" s="499" t="s">
        <v>101</v>
      </c>
      <c r="AN6" s="404"/>
      <c r="AO6" s="404"/>
      <c r="AP6" s="404"/>
      <c r="AQ6" s="404"/>
      <c r="AR6" s="404"/>
      <c r="AS6" s="404"/>
      <c r="AT6" s="405"/>
      <c r="AU6" s="487" t="s">
        <v>102</v>
      </c>
      <c r="AV6" s="488"/>
      <c r="AW6" s="488"/>
      <c r="AX6" s="488"/>
      <c r="AY6" s="410" t="s">
        <v>103</v>
      </c>
      <c r="AZ6" s="411"/>
      <c r="BA6" s="411"/>
      <c r="BB6" s="411"/>
      <c r="BC6" s="411"/>
      <c r="BD6" s="411"/>
      <c r="BE6" s="411"/>
      <c r="BF6" s="411"/>
      <c r="BG6" s="411"/>
      <c r="BH6" s="411"/>
      <c r="BI6" s="411"/>
      <c r="BJ6" s="411"/>
      <c r="BK6" s="411"/>
      <c r="BL6" s="411"/>
      <c r="BM6" s="412"/>
      <c r="BN6" s="430">
        <v>387057</v>
      </c>
      <c r="BO6" s="431"/>
      <c r="BP6" s="431"/>
      <c r="BQ6" s="431"/>
      <c r="BR6" s="431"/>
      <c r="BS6" s="431"/>
      <c r="BT6" s="431"/>
      <c r="BU6" s="432"/>
      <c r="BV6" s="430">
        <v>171619</v>
      </c>
      <c r="BW6" s="431"/>
      <c r="BX6" s="431"/>
      <c r="BY6" s="431"/>
      <c r="BZ6" s="431"/>
      <c r="CA6" s="431"/>
      <c r="CB6" s="431"/>
      <c r="CC6" s="432"/>
      <c r="CD6" s="439" t="s">
        <v>104</v>
      </c>
      <c r="CE6" s="440"/>
      <c r="CF6" s="440"/>
      <c r="CG6" s="440"/>
      <c r="CH6" s="440"/>
      <c r="CI6" s="440"/>
      <c r="CJ6" s="440"/>
      <c r="CK6" s="440"/>
      <c r="CL6" s="440"/>
      <c r="CM6" s="440"/>
      <c r="CN6" s="440"/>
      <c r="CO6" s="440"/>
      <c r="CP6" s="440"/>
      <c r="CQ6" s="440"/>
      <c r="CR6" s="440"/>
      <c r="CS6" s="441"/>
      <c r="CT6" s="583">
        <v>94.3</v>
      </c>
      <c r="CU6" s="584"/>
      <c r="CV6" s="584"/>
      <c r="CW6" s="584"/>
      <c r="CX6" s="584"/>
      <c r="CY6" s="584"/>
      <c r="CZ6" s="584"/>
      <c r="DA6" s="585"/>
      <c r="DB6" s="583">
        <v>96.9</v>
      </c>
      <c r="DC6" s="584"/>
      <c r="DD6" s="584"/>
      <c r="DE6" s="584"/>
      <c r="DF6" s="584"/>
      <c r="DG6" s="584"/>
      <c r="DH6" s="584"/>
      <c r="DI6" s="585"/>
      <c r="DJ6" s="186"/>
      <c r="DK6" s="186"/>
      <c r="DL6" s="186"/>
      <c r="DM6" s="186"/>
      <c r="DN6" s="186"/>
      <c r="DO6" s="186"/>
    </row>
    <row r="7" spans="1:119" ht="18.75" customHeight="1" x14ac:dyDescent="0.15">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105</v>
      </c>
      <c r="AN7" s="404"/>
      <c r="AO7" s="404"/>
      <c r="AP7" s="404"/>
      <c r="AQ7" s="404"/>
      <c r="AR7" s="404"/>
      <c r="AS7" s="404"/>
      <c r="AT7" s="405"/>
      <c r="AU7" s="487" t="s">
        <v>106</v>
      </c>
      <c r="AV7" s="488"/>
      <c r="AW7" s="488"/>
      <c r="AX7" s="488"/>
      <c r="AY7" s="410" t="s">
        <v>107</v>
      </c>
      <c r="AZ7" s="411"/>
      <c r="BA7" s="411"/>
      <c r="BB7" s="411"/>
      <c r="BC7" s="411"/>
      <c r="BD7" s="411"/>
      <c r="BE7" s="411"/>
      <c r="BF7" s="411"/>
      <c r="BG7" s="411"/>
      <c r="BH7" s="411"/>
      <c r="BI7" s="411"/>
      <c r="BJ7" s="411"/>
      <c r="BK7" s="411"/>
      <c r="BL7" s="411"/>
      <c r="BM7" s="412"/>
      <c r="BN7" s="430">
        <v>18379</v>
      </c>
      <c r="BO7" s="431"/>
      <c r="BP7" s="431"/>
      <c r="BQ7" s="431"/>
      <c r="BR7" s="431"/>
      <c r="BS7" s="431"/>
      <c r="BT7" s="431"/>
      <c r="BU7" s="432"/>
      <c r="BV7" s="430">
        <v>18650</v>
      </c>
      <c r="BW7" s="431"/>
      <c r="BX7" s="431"/>
      <c r="BY7" s="431"/>
      <c r="BZ7" s="431"/>
      <c r="CA7" s="431"/>
      <c r="CB7" s="431"/>
      <c r="CC7" s="432"/>
      <c r="CD7" s="439" t="s">
        <v>108</v>
      </c>
      <c r="CE7" s="440"/>
      <c r="CF7" s="440"/>
      <c r="CG7" s="440"/>
      <c r="CH7" s="440"/>
      <c r="CI7" s="440"/>
      <c r="CJ7" s="440"/>
      <c r="CK7" s="440"/>
      <c r="CL7" s="440"/>
      <c r="CM7" s="440"/>
      <c r="CN7" s="440"/>
      <c r="CO7" s="440"/>
      <c r="CP7" s="440"/>
      <c r="CQ7" s="440"/>
      <c r="CR7" s="440"/>
      <c r="CS7" s="441"/>
      <c r="CT7" s="430">
        <v>4528926</v>
      </c>
      <c r="CU7" s="431"/>
      <c r="CV7" s="431"/>
      <c r="CW7" s="431"/>
      <c r="CX7" s="431"/>
      <c r="CY7" s="431"/>
      <c r="CZ7" s="431"/>
      <c r="DA7" s="432"/>
      <c r="DB7" s="430">
        <v>4251438</v>
      </c>
      <c r="DC7" s="431"/>
      <c r="DD7" s="431"/>
      <c r="DE7" s="431"/>
      <c r="DF7" s="431"/>
      <c r="DG7" s="431"/>
      <c r="DH7" s="431"/>
      <c r="DI7" s="432"/>
      <c r="DJ7" s="186"/>
      <c r="DK7" s="186"/>
      <c r="DL7" s="186"/>
      <c r="DM7" s="186"/>
      <c r="DN7" s="186"/>
      <c r="DO7" s="186"/>
    </row>
    <row r="8" spans="1:119" ht="18.75" customHeight="1" thickBot="1" x14ac:dyDescent="0.2">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109</v>
      </c>
      <c r="AN8" s="404"/>
      <c r="AO8" s="404"/>
      <c r="AP8" s="404"/>
      <c r="AQ8" s="404"/>
      <c r="AR8" s="404"/>
      <c r="AS8" s="404"/>
      <c r="AT8" s="405"/>
      <c r="AU8" s="487" t="s">
        <v>110</v>
      </c>
      <c r="AV8" s="488"/>
      <c r="AW8" s="488"/>
      <c r="AX8" s="488"/>
      <c r="AY8" s="410" t="s">
        <v>111</v>
      </c>
      <c r="AZ8" s="411"/>
      <c r="BA8" s="411"/>
      <c r="BB8" s="411"/>
      <c r="BC8" s="411"/>
      <c r="BD8" s="411"/>
      <c r="BE8" s="411"/>
      <c r="BF8" s="411"/>
      <c r="BG8" s="411"/>
      <c r="BH8" s="411"/>
      <c r="BI8" s="411"/>
      <c r="BJ8" s="411"/>
      <c r="BK8" s="411"/>
      <c r="BL8" s="411"/>
      <c r="BM8" s="412"/>
      <c r="BN8" s="430">
        <v>368678</v>
      </c>
      <c r="BO8" s="431"/>
      <c r="BP8" s="431"/>
      <c r="BQ8" s="431"/>
      <c r="BR8" s="431"/>
      <c r="BS8" s="431"/>
      <c r="BT8" s="431"/>
      <c r="BU8" s="432"/>
      <c r="BV8" s="430">
        <v>152969</v>
      </c>
      <c r="BW8" s="431"/>
      <c r="BX8" s="431"/>
      <c r="BY8" s="431"/>
      <c r="BZ8" s="431"/>
      <c r="CA8" s="431"/>
      <c r="CB8" s="431"/>
      <c r="CC8" s="432"/>
      <c r="CD8" s="439" t="s">
        <v>112</v>
      </c>
      <c r="CE8" s="440"/>
      <c r="CF8" s="440"/>
      <c r="CG8" s="440"/>
      <c r="CH8" s="440"/>
      <c r="CI8" s="440"/>
      <c r="CJ8" s="440"/>
      <c r="CK8" s="440"/>
      <c r="CL8" s="440"/>
      <c r="CM8" s="440"/>
      <c r="CN8" s="440"/>
      <c r="CO8" s="440"/>
      <c r="CP8" s="440"/>
      <c r="CQ8" s="440"/>
      <c r="CR8" s="440"/>
      <c r="CS8" s="441"/>
      <c r="CT8" s="543">
        <v>0.91</v>
      </c>
      <c r="CU8" s="544"/>
      <c r="CV8" s="544"/>
      <c r="CW8" s="544"/>
      <c r="CX8" s="544"/>
      <c r="CY8" s="544"/>
      <c r="CZ8" s="544"/>
      <c r="DA8" s="545"/>
      <c r="DB8" s="543">
        <v>0.92</v>
      </c>
      <c r="DC8" s="544"/>
      <c r="DD8" s="544"/>
      <c r="DE8" s="544"/>
      <c r="DF8" s="544"/>
      <c r="DG8" s="544"/>
      <c r="DH8" s="544"/>
      <c r="DI8" s="545"/>
      <c r="DJ8" s="186"/>
      <c r="DK8" s="186"/>
      <c r="DL8" s="186"/>
      <c r="DM8" s="186"/>
      <c r="DN8" s="186"/>
      <c r="DO8" s="186"/>
    </row>
    <row r="9" spans="1:119" ht="18.75" customHeight="1" thickBot="1" x14ac:dyDescent="0.2">
      <c r="A9" s="187"/>
      <c r="B9" s="572" t="s">
        <v>113</v>
      </c>
      <c r="C9" s="573"/>
      <c r="D9" s="573"/>
      <c r="E9" s="573"/>
      <c r="F9" s="573"/>
      <c r="G9" s="573"/>
      <c r="H9" s="573"/>
      <c r="I9" s="573"/>
      <c r="J9" s="573"/>
      <c r="K9" s="493"/>
      <c r="L9" s="574" t="s">
        <v>114</v>
      </c>
      <c r="M9" s="575"/>
      <c r="N9" s="575"/>
      <c r="O9" s="575"/>
      <c r="P9" s="575"/>
      <c r="Q9" s="576"/>
      <c r="R9" s="577">
        <v>19732</v>
      </c>
      <c r="S9" s="578"/>
      <c r="T9" s="578"/>
      <c r="U9" s="578"/>
      <c r="V9" s="579"/>
      <c r="W9" s="509" t="s">
        <v>115</v>
      </c>
      <c r="X9" s="510"/>
      <c r="Y9" s="510"/>
      <c r="Z9" s="510"/>
      <c r="AA9" s="510"/>
      <c r="AB9" s="510"/>
      <c r="AC9" s="510"/>
      <c r="AD9" s="510"/>
      <c r="AE9" s="510"/>
      <c r="AF9" s="510"/>
      <c r="AG9" s="510"/>
      <c r="AH9" s="510"/>
      <c r="AI9" s="510"/>
      <c r="AJ9" s="510"/>
      <c r="AK9" s="510"/>
      <c r="AL9" s="580"/>
      <c r="AM9" s="499" t="s">
        <v>116</v>
      </c>
      <c r="AN9" s="404"/>
      <c r="AO9" s="404"/>
      <c r="AP9" s="404"/>
      <c r="AQ9" s="404"/>
      <c r="AR9" s="404"/>
      <c r="AS9" s="404"/>
      <c r="AT9" s="405"/>
      <c r="AU9" s="487" t="s">
        <v>110</v>
      </c>
      <c r="AV9" s="488"/>
      <c r="AW9" s="488"/>
      <c r="AX9" s="488"/>
      <c r="AY9" s="410" t="s">
        <v>117</v>
      </c>
      <c r="AZ9" s="411"/>
      <c r="BA9" s="411"/>
      <c r="BB9" s="411"/>
      <c r="BC9" s="411"/>
      <c r="BD9" s="411"/>
      <c r="BE9" s="411"/>
      <c r="BF9" s="411"/>
      <c r="BG9" s="411"/>
      <c r="BH9" s="411"/>
      <c r="BI9" s="411"/>
      <c r="BJ9" s="411"/>
      <c r="BK9" s="411"/>
      <c r="BL9" s="411"/>
      <c r="BM9" s="412"/>
      <c r="BN9" s="430">
        <v>215709</v>
      </c>
      <c r="BO9" s="431"/>
      <c r="BP9" s="431"/>
      <c r="BQ9" s="431"/>
      <c r="BR9" s="431"/>
      <c r="BS9" s="431"/>
      <c r="BT9" s="431"/>
      <c r="BU9" s="432"/>
      <c r="BV9" s="430">
        <v>-127002</v>
      </c>
      <c r="BW9" s="431"/>
      <c r="BX9" s="431"/>
      <c r="BY9" s="431"/>
      <c r="BZ9" s="431"/>
      <c r="CA9" s="431"/>
      <c r="CB9" s="431"/>
      <c r="CC9" s="432"/>
      <c r="CD9" s="439" t="s">
        <v>118</v>
      </c>
      <c r="CE9" s="440"/>
      <c r="CF9" s="440"/>
      <c r="CG9" s="440"/>
      <c r="CH9" s="440"/>
      <c r="CI9" s="440"/>
      <c r="CJ9" s="440"/>
      <c r="CK9" s="440"/>
      <c r="CL9" s="440"/>
      <c r="CM9" s="440"/>
      <c r="CN9" s="440"/>
      <c r="CO9" s="440"/>
      <c r="CP9" s="440"/>
      <c r="CQ9" s="440"/>
      <c r="CR9" s="440"/>
      <c r="CS9" s="441"/>
      <c r="CT9" s="400">
        <v>11.7</v>
      </c>
      <c r="CU9" s="401"/>
      <c r="CV9" s="401"/>
      <c r="CW9" s="401"/>
      <c r="CX9" s="401"/>
      <c r="CY9" s="401"/>
      <c r="CZ9" s="401"/>
      <c r="DA9" s="402"/>
      <c r="DB9" s="400">
        <v>13.1</v>
      </c>
      <c r="DC9" s="401"/>
      <c r="DD9" s="401"/>
      <c r="DE9" s="401"/>
      <c r="DF9" s="401"/>
      <c r="DG9" s="401"/>
      <c r="DH9" s="401"/>
      <c r="DI9" s="402"/>
      <c r="DJ9" s="186"/>
      <c r="DK9" s="186"/>
      <c r="DL9" s="186"/>
      <c r="DM9" s="186"/>
      <c r="DN9" s="186"/>
      <c r="DO9" s="186"/>
    </row>
    <row r="10" spans="1:119" ht="18.75" customHeight="1" thickBot="1" x14ac:dyDescent="0.2">
      <c r="A10" s="187"/>
      <c r="B10" s="572"/>
      <c r="C10" s="573"/>
      <c r="D10" s="573"/>
      <c r="E10" s="573"/>
      <c r="F10" s="573"/>
      <c r="G10" s="573"/>
      <c r="H10" s="573"/>
      <c r="I10" s="573"/>
      <c r="J10" s="573"/>
      <c r="K10" s="493"/>
      <c r="L10" s="403" t="s">
        <v>119</v>
      </c>
      <c r="M10" s="404"/>
      <c r="N10" s="404"/>
      <c r="O10" s="404"/>
      <c r="P10" s="404"/>
      <c r="Q10" s="405"/>
      <c r="R10" s="406">
        <v>18212</v>
      </c>
      <c r="S10" s="407"/>
      <c r="T10" s="407"/>
      <c r="U10" s="407"/>
      <c r="V10" s="409"/>
      <c r="W10" s="581"/>
      <c r="X10" s="392"/>
      <c r="Y10" s="392"/>
      <c r="Z10" s="392"/>
      <c r="AA10" s="392"/>
      <c r="AB10" s="392"/>
      <c r="AC10" s="392"/>
      <c r="AD10" s="392"/>
      <c r="AE10" s="392"/>
      <c r="AF10" s="392"/>
      <c r="AG10" s="392"/>
      <c r="AH10" s="392"/>
      <c r="AI10" s="392"/>
      <c r="AJ10" s="392"/>
      <c r="AK10" s="392"/>
      <c r="AL10" s="582"/>
      <c r="AM10" s="499" t="s">
        <v>120</v>
      </c>
      <c r="AN10" s="404"/>
      <c r="AO10" s="404"/>
      <c r="AP10" s="404"/>
      <c r="AQ10" s="404"/>
      <c r="AR10" s="404"/>
      <c r="AS10" s="404"/>
      <c r="AT10" s="405"/>
      <c r="AU10" s="487" t="s">
        <v>102</v>
      </c>
      <c r="AV10" s="488"/>
      <c r="AW10" s="488"/>
      <c r="AX10" s="488"/>
      <c r="AY10" s="410" t="s">
        <v>121</v>
      </c>
      <c r="AZ10" s="411"/>
      <c r="BA10" s="411"/>
      <c r="BB10" s="411"/>
      <c r="BC10" s="411"/>
      <c r="BD10" s="411"/>
      <c r="BE10" s="411"/>
      <c r="BF10" s="411"/>
      <c r="BG10" s="411"/>
      <c r="BH10" s="411"/>
      <c r="BI10" s="411"/>
      <c r="BJ10" s="411"/>
      <c r="BK10" s="411"/>
      <c r="BL10" s="411"/>
      <c r="BM10" s="412"/>
      <c r="BN10" s="430">
        <v>140364</v>
      </c>
      <c r="BO10" s="431"/>
      <c r="BP10" s="431"/>
      <c r="BQ10" s="431"/>
      <c r="BR10" s="431"/>
      <c r="BS10" s="431"/>
      <c r="BT10" s="431"/>
      <c r="BU10" s="432"/>
      <c r="BV10" s="430">
        <v>58060</v>
      </c>
      <c r="BW10" s="431"/>
      <c r="BX10" s="431"/>
      <c r="BY10" s="431"/>
      <c r="BZ10" s="431"/>
      <c r="CA10" s="431"/>
      <c r="CB10" s="431"/>
      <c r="CC10" s="432"/>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2"/>
      <c r="C11" s="573"/>
      <c r="D11" s="573"/>
      <c r="E11" s="573"/>
      <c r="F11" s="573"/>
      <c r="G11" s="573"/>
      <c r="H11" s="573"/>
      <c r="I11" s="573"/>
      <c r="J11" s="573"/>
      <c r="K11" s="493"/>
      <c r="L11" s="476" t="s">
        <v>123</v>
      </c>
      <c r="M11" s="477"/>
      <c r="N11" s="477"/>
      <c r="O11" s="477"/>
      <c r="P11" s="477"/>
      <c r="Q11" s="478"/>
      <c r="R11" s="569" t="s">
        <v>124</v>
      </c>
      <c r="S11" s="570"/>
      <c r="T11" s="570"/>
      <c r="U11" s="570"/>
      <c r="V11" s="571"/>
      <c r="W11" s="581"/>
      <c r="X11" s="392"/>
      <c r="Y11" s="392"/>
      <c r="Z11" s="392"/>
      <c r="AA11" s="392"/>
      <c r="AB11" s="392"/>
      <c r="AC11" s="392"/>
      <c r="AD11" s="392"/>
      <c r="AE11" s="392"/>
      <c r="AF11" s="392"/>
      <c r="AG11" s="392"/>
      <c r="AH11" s="392"/>
      <c r="AI11" s="392"/>
      <c r="AJ11" s="392"/>
      <c r="AK11" s="392"/>
      <c r="AL11" s="582"/>
      <c r="AM11" s="499" t="s">
        <v>125</v>
      </c>
      <c r="AN11" s="404"/>
      <c r="AO11" s="404"/>
      <c r="AP11" s="404"/>
      <c r="AQ11" s="404"/>
      <c r="AR11" s="404"/>
      <c r="AS11" s="404"/>
      <c r="AT11" s="405"/>
      <c r="AU11" s="487" t="s">
        <v>126</v>
      </c>
      <c r="AV11" s="488"/>
      <c r="AW11" s="488"/>
      <c r="AX11" s="488"/>
      <c r="AY11" s="410" t="s">
        <v>127</v>
      </c>
      <c r="AZ11" s="411"/>
      <c r="BA11" s="411"/>
      <c r="BB11" s="411"/>
      <c r="BC11" s="411"/>
      <c r="BD11" s="411"/>
      <c r="BE11" s="411"/>
      <c r="BF11" s="411"/>
      <c r="BG11" s="411"/>
      <c r="BH11" s="411"/>
      <c r="BI11" s="411"/>
      <c r="BJ11" s="411"/>
      <c r="BK11" s="411"/>
      <c r="BL11" s="411"/>
      <c r="BM11" s="412"/>
      <c r="BN11" s="430">
        <v>0</v>
      </c>
      <c r="BO11" s="431"/>
      <c r="BP11" s="431"/>
      <c r="BQ11" s="431"/>
      <c r="BR11" s="431"/>
      <c r="BS11" s="431"/>
      <c r="BT11" s="431"/>
      <c r="BU11" s="432"/>
      <c r="BV11" s="430">
        <v>0</v>
      </c>
      <c r="BW11" s="431"/>
      <c r="BX11" s="431"/>
      <c r="BY11" s="431"/>
      <c r="BZ11" s="431"/>
      <c r="CA11" s="431"/>
      <c r="CB11" s="431"/>
      <c r="CC11" s="432"/>
      <c r="CD11" s="439" t="s">
        <v>128</v>
      </c>
      <c r="CE11" s="440"/>
      <c r="CF11" s="440"/>
      <c r="CG11" s="440"/>
      <c r="CH11" s="440"/>
      <c r="CI11" s="440"/>
      <c r="CJ11" s="440"/>
      <c r="CK11" s="440"/>
      <c r="CL11" s="440"/>
      <c r="CM11" s="440"/>
      <c r="CN11" s="440"/>
      <c r="CO11" s="440"/>
      <c r="CP11" s="440"/>
      <c r="CQ11" s="440"/>
      <c r="CR11" s="440"/>
      <c r="CS11" s="441"/>
      <c r="CT11" s="543" t="s">
        <v>129</v>
      </c>
      <c r="CU11" s="544"/>
      <c r="CV11" s="544"/>
      <c r="CW11" s="544"/>
      <c r="CX11" s="544"/>
      <c r="CY11" s="544"/>
      <c r="CZ11" s="544"/>
      <c r="DA11" s="545"/>
      <c r="DB11" s="543" t="s">
        <v>129</v>
      </c>
      <c r="DC11" s="544"/>
      <c r="DD11" s="544"/>
      <c r="DE11" s="544"/>
      <c r="DF11" s="544"/>
      <c r="DG11" s="544"/>
      <c r="DH11" s="544"/>
      <c r="DI11" s="545"/>
      <c r="DJ11" s="186"/>
      <c r="DK11" s="186"/>
      <c r="DL11" s="186"/>
      <c r="DM11" s="186"/>
      <c r="DN11" s="186"/>
      <c r="DO11" s="186"/>
    </row>
    <row r="12" spans="1:119" ht="18.75" customHeight="1" x14ac:dyDescent="0.15">
      <c r="A12" s="187"/>
      <c r="B12" s="546" t="s">
        <v>130</v>
      </c>
      <c r="C12" s="547"/>
      <c r="D12" s="547"/>
      <c r="E12" s="547"/>
      <c r="F12" s="547"/>
      <c r="G12" s="547"/>
      <c r="H12" s="547"/>
      <c r="I12" s="547"/>
      <c r="J12" s="547"/>
      <c r="K12" s="548"/>
      <c r="L12" s="555" t="s">
        <v>131</v>
      </c>
      <c r="M12" s="556"/>
      <c r="N12" s="556"/>
      <c r="O12" s="556"/>
      <c r="P12" s="556"/>
      <c r="Q12" s="557"/>
      <c r="R12" s="558">
        <v>19562</v>
      </c>
      <c r="S12" s="559"/>
      <c r="T12" s="559"/>
      <c r="U12" s="559"/>
      <c r="V12" s="560"/>
      <c r="W12" s="561" t="s">
        <v>1</v>
      </c>
      <c r="X12" s="488"/>
      <c r="Y12" s="488"/>
      <c r="Z12" s="488"/>
      <c r="AA12" s="488"/>
      <c r="AB12" s="562"/>
      <c r="AC12" s="563" t="s">
        <v>132</v>
      </c>
      <c r="AD12" s="564"/>
      <c r="AE12" s="564"/>
      <c r="AF12" s="564"/>
      <c r="AG12" s="565"/>
      <c r="AH12" s="563" t="s">
        <v>133</v>
      </c>
      <c r="AI12" s="564"/>
      <c r="AJ12" s="564"/>
      <c r="AK12" s="564"/>
      <c r="AL12" s="566"/>
      <c r="AM12" s="499" t="s">
        <v>134</v>
      </c>
      <c r="AN12" s="404"/>
      <c r="AO12" s="404"/>
      <c r="AP12" s="404"/>
      <c r="AQ12" s="404"/>
      <c r="AR12" s="404"/>
      <c r="AS12" s="404"/>
      <c r="AT12" s="405"/>
      <c r="AU12" s="487" t="s">
        <v>126</v>
      </c>
      <c r="AV12" s="488"/>
      <c r="AW12" s="488"/>
      <c r="AX12" s="488"/>
      <c r="AY12" s="410" t="s">
        <v>135</v>
      </c>
      <c r="AZ12" s="411"/>
      <c r="BA12" s="411"/>
      <c r="BB12" s="411"/>
      <c r="BC12" s="411"/>
      <c r="BD12" s="411"/>
      <c r="BE12" s="411"/>
      <c r="BF12" s="411"/>
      <c r="BG12" s="411"/>
      <c r="BH12" s="411"/>
      <c r="BI12" s="411"/>
      <c r="BJ12" s="411"/>
      <c r="BK12" s="411"/>
      <c r="BL12" s="411"/>
      <c r="BM12" s="412"/>
      <c r="BN12" s="430">
        <v>0</v>
      </c>
      <c r="BO12" s="431"/>
      <c r="BP12" s="431"/>
      <c r="BQ12" s="431"/>
      <c r="BR12" s="431"/>
      <c r="BS12" s="431"/>
      <c r="BT12" s="431"/>
      <c r="BU12" s="432"/>
      <c r="BV12" s="430">
        <v>0</v>
      </c>
      <c r="BW12" s="431"/>
      <c r="BX12" s="431"/>
      <c r="BY12" s="431"/>
      <c r="BZ12" s="431"/>
      <c r="CA12" s="431"/>
      <c r="CB12" s="431"/>
      <c r="CC12" s="432"/>
      <c r="CD12" s="439" t="s">
        <v>136</v>
      </c>
      <c r="CE12" s="440"/>
      <c r="CF12" s="440"/>
      <c r="CG12" s="440"/>
      <c r="CH12" s="440"/>
      <c r="CI12" s="440"/>
      <c r="CJ12" s="440"/>
      <c r="CK12" s="440"/>
      <c r="CL12" s="440"/>
      <c r="CM12" s="440"/>
      <c r="CN12" s="440"/>
      <c r="CO12" s="440"/>
      <c r="CP12" s="440"/>
      <c r="CQ12" s="440"/>
      <c r="CR12" s="440"/>
      <c r="CS12" s="441"/>
      <c r="CT12" s="543" t="s">
        <v>137</v>
      </c>
      <c r="CU12" s="544"/>
      <c r="CV12" s="544"/>
      <c r="CW12" s="544"/>
      <c r="CX12" s="544"/>
      <c r="CY12" s="544"/>
      <c r="CZ12" s="544"/>
      <c r="DA12" s="545"/>
      <c r="DB12" s="543" t="s">
        <v>138</v>
      </c>
      <c r="DC12" s="544"/>
      <c r="DD12" s="544"/>
      <c r="DE12" s="544"/>
      <c r="DF12" s="544"/>
      <c r="DG12" s="544"/>
      <c r="DH12" s="544"/>
      <c r="DI12" s="545"/>
      <c r="DJ12" s="186"/>
      <c r="DK12" s="186"/>
      <c r="DL12" s="186"/>
      <c r="DM12" s="186"/>
      <c r="DN12" s="186"/>
      <c r="DO12" s="186"/>
    </row>
    <row r="13" spans="1:119" ht="18.75" customHeight="1" x14ac:dyDescent="0.15">
      <c r="A13" s="187"/>
      <c r="B13" s="549"/>
      <c r="C13" s="550"/>
      <c r="D13" s="550"/>
      <c r="E13" s="550"/>
      <c r="F13" s="550"/>
      <c r="G13" s="550"/>
      <c r="H13" s="550"/>
      <c r="I13" s="550"/>
      <c r="J13" s="550"/>
      <c r="K13" s="551"/>
      <c r="L13" s="197"/>
      <c r="M13" s="530" t="s">
        <v>139</v>
      </c>
      <c r="N13" s="531"/>
      <c r="O13" s="531"/>
      <c r="P13" s="531"/>
      <c r="Q13" s="532"/>
      <c r="R13" s="533">
        <v>19017</v>
      </c>
      <c r="S13" s="534"/>
      <c r="T13" s="534"/>
      <c r="U13" s="534"/>
      <c r="V13" s="535"/>
      <c r="W13" s="521" t="s">
        <v>140</v>
      </c>
      <c r="X13" s="443"/>
      <c r="Y13" s="443"/>
      <c r="Z13" s="443"/>
      <c r="AA13" s="443"/>
      <c r="AB13" s="444"/>
      <c r="AC13" s="406">
        <v>295</v>
      </c>
      <c r="AD13" s="407"/>
      <c r="AE13" s="407"/>
      <c r="AF13" s="407"/>
      <c r="AG13" s="408"/>
      <c r="AH13" s="406">
        <v>311</v>
      </c>
      <c r="AI13" s="407"/>
      <c r="AJ13" s="407"/>
      <c r="AK13" s="407"/>
      <c r="AL13" s="409"/>
      <c r="AM13" s="499" t="s">
        <v>141</v>
      </c>
      <c r="AN13" s="404"/>
      <c r="AO13" s="404"/>
      <c r="AP13" s="404"/>
      <c r="AQ13" s="404"/>
      <c r="AR13" s="404"/>
      <c r="AS13" s="404"/>
      <c r="AT13" s="405"/>
      <c r="AU13" s="487" t="s">
        <v>142</v>
      </c>
      <c r="AV13" s="488"/>
      <c r="AW13" s="488"/>
      <c r="AX13" s="488"/>
      <c r="AY13" s="410" t="s">
        <v>143</v>
      </c>
      <c r="AZ13" s="411"/>
      <c r="BA13" s="411"/>
      <c r="BB13" s="411"/>
      <c r="BC13" s="411"/>
      <c r="BD13" s="411"/>
      <c r="BE13" s="411"/>
      <c r="BF13" s="411"/>
      <c r="BG13" s="411"/>
      <c r="BH13" s="411"/>
      <c r="BI13" s="411"/>
      <c r="BJ13" s="411"/>
      <c r="BK13" s="411"/>
      <c r="BL13" s="411"/>
      <c r="BM13" s="412"/>
      <c r="BN13" s="430">
        <v>356073</v>
      </c>
      <c r="BO13" s="431"/>
      <c r="BP13" s="431"/>
      <c r="BQ13" s="431"/>
      <c r="BR13" s="431"/>
      <c r="BS13" s="431"/>
      <c r="BT13" s="431"/>
      <c r="BU13" s="432"/>
      <c r="BV13" s="430">
        <v>-68942</v>
      </c>
      <c r="BW13" s="431"/>
      <c r="BX13" s="431"/>
      <c r="BY13" s="431"/>
      <c r="BZ13" s="431"/>
      <c r="CA13" s="431"/>
      <c r="CB13" s="431"/>
      <c r="CC13" s="432"/>
      <c r="CD13" s="439" t="s">
        <v>144</v>
      </c>
      <c r="CE13" s="440"/>
      <c r="CF13" s="440"/>
      <c r="CG13" s="440"/>
      <c r="CH13" s="440"/>
      <c r="CI13" s="440"/>
      <c r="CJ13" s="440"/>
      <c r="CK13" s="440"/>
      <c r="CL13" s="440"/>
      <c r="CM13" s="440"/>
      <c r="CN13" s="440"/>
      <c r="CO13" s="440"/>
      <c r="CP13" s="440"/>
      <c r="CQ13" s="440"/>
      <c r="CR13" s="440"/>
      <c r="CS13" s="441"/>
      <c r="CT13" s="400">
        <v>10.4</v>
      </c>
      <c r="CU13" s="401"/>
      <c r="CV13" s="401"/>
      <c r="CW13" s="401"/>
      <c r="CX13" s="401"/>
      <c r="CY13" s="401"/>
      <c r="CZ13" s="401"/>
      <c r="DA13" s="402"/>
      <c r="DB13" s="400">
        <v>11.8</v>
      </c>
      <c r="DC13" s="401"/>
      <c r="DD13" s="401"/>
      <c r="DE13" s="401"/>
      <c r="DF13" s="401"/>
      <c r="DG13" s="401"/>
      <c r="DH13" s="401"/>
      <c r="DI13" s="402"/>
      <c r="DJ13" s="186"/>
      <c r="DK13" s="186"/>
      <c r="DL13" s="186"/>
      <c r="DM13" s="186"/>
      <c r="DN13" s="186"/>
      <c r="DO13" s="186"/>
    </row>
    <row r="14" spans="1:119" ht="18.75" customHeight="1" thickBot="1" x14ac:dyDescent="0.2">
      <c r="A14" s="187"/>
      <c r="B14" s="549"/>
      <c r="C14" s="550"/>
      <c r="D14" s="550"/>
      <c r="E14" s="550"/>
      <c r="F14" s="550"/>
      <c r="G14" s="550"/>
      <c r="H14" s="550"/>
      <c r="I14" s="550"/>
      <c r="J14" s="550"/>
      <c r="K14" s="551"/>
      <c r="L14" s="523" t="s">
        <v>145</v>
      </c>
      <c r="M14" s="567"/>
      <c r="N14" s="567"/>
      <c r="O14" s="567"/>
      <c r="P14" s="567"/>
      <c r="Q14" s="568"/>
      <c r="R14" s="533">
        <v>19294</v>
      </c>
      <c r="S14" s="534"/>
      <c r="T14" s="534"/>
      <c r="U14" s="534"/>
      <c r="V14" s="535"/>
      <c r="W14" s="536"/>
      <c r="X14" s="446"/>
      <c r="Y14" s="446"/>
      <c r="Z14" s="446"/>
      <c r="AA14" s="446"/>
      <c r="AB14" s="447"/>
      <c r="AC14" s="526">
        <v>3.5</v>
      </c>
      <c r="AD14" s="527"/>
      <c r="AE14" s="527"/>
      <c r="AF14" s="527"/>
      <c r="AG14" s="528"/>
      <c r="AH14" s="526">
        <v>3.9</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146</v>
      </c>
      <c r="CE14" s="437"/>
      <c r="CF14" s="437"/>
      <c r="CG14" s="437"/>
      <c r="CH14" s="437"/>
      <c r="CI14" s="437"/>
      <c r="CJ14" s="437"/>
      <c r="CK14" s="437"/>
      <c r="CL14" s="437"/>
      <c r="CM14" s="437"/>
      <c r="CN14" s="437"/>
      <c r="CO14" s="437"/>
      <c r="CP14" s="437"/>
      <c r="CQ14" s="437"/>
      <c r="CR14" s="437"/>
      <c r="CS14" s="438"/>
      <c r="CT14" s="537">
        <v>38.299999999999997</v>
      </c>
      <c r="CU14" s="538"/>
      <c r="CV14" s="538"/>
      <c r="CW14" s="538"/>
      <c r="CX14" s="538"/>
      <c r="CY14" s="538"/>
      <c r="CZ14" s="538"/>
      <c r="DA14" s="539"/>
      <c r="DB14" s="537">
        <v>45.6</v>
      </c>
      <c r="DC14" s="538"/>
      <c r="DD14" s="538"/>
      <c r="DE14" s="538"/>
      <c r="DF14" s="538"/>
      <c r="DG14" s="538"/>
      <c r="DH14" s="538"/>
      <c r="DI14" s="539"/>
      <c r="DJ14" s="186"/>
      <c r="DK14" s="186"/>
      <c r="DL14" s="186"/>
      <c r="DM14" s="186"/>
      <c r="DN14" s="186"/>
      <c r="DO14" s="186"/>
    </row>
    <row r="15" spans="1:119" ht="18.75" customHeight="1" x14ac:dyDescent="0.15">
      <c r="A15" s="187"/>
      <c r="B15" s="549"/>
      <c r="C15" s="550"/>
      <c r="D15" s="550"/>
      <c r="E15" s="550"/>
      <c r="F15" s="550"/>
      <c r="G15" s="550"/>
      <c r="H15" s="550"/>
      <c r="I15" s="550"/>
      <c r="J15" s="550"/>
      <c r="K15" s="551"/>
      <c r="L15" s="197"/>
      <c r="M15" s="530" t="s">
        <v>147</v>
      </c>
      <c r="N15" s="531"/>
      <c r="O15" s="531"/>
      <c r="P15" s="531"/>
      <c r="Q15" s="532"/>
      <c r="R15" s="533">
        <v>18786</v>
      </c>
      <c r="S15" s="534"/>
      <c r="T15" s="534"/>
      <c r="U15" s="534"/>
      <c r="V15" s="535"/>
      <c r="W15" s="521" t="s">
        <v>148</v>
      </c>
      <c r="X15" s="443"/>
      <c r="Y15" s="443"/>
      <c r="Z15" s="443"/>
      <c r="AA15" s="443"/>
      <c r="AB15" s="444"/>
      <c r="AC15" s="406">
        <v>2815</v>
      </c>
      <c r="AD15" s="407"/>
      <c r="AE15" s="407"/>
      <c r="AF15" s="407"/>
      <c r="AG15" s="408"/>
      <c r="AH15" s="406">
        <v>2665</v>
      </c>
      <c r="AI15" s="407"/>
      <c r="AJ15" s="407"/>
      <c r="AK15" s="407"/>
      <c r="AL15" s="409"/>
      <c r="AM15" s="499"/>
      <c r="AN15" s="404"/>
      <c r="AO15" s="404"/>
      <c r="AP15" s="404"/>
      <c r="AQ15" s="404"/>
      <c r="AR15" s="404"/>
      <c r="AS15" s="404"/>
      <c r="AT15" s="405"/>
      <c r="AU15" s="487"/>
      <c r="AV15" s="488"/>
      <c r="AW15" s="488"/>
      <c r="AX15" s="488"/>
      <c r="AY15" s="422" t="s">
        <v>149</v>
      </c>
      <c r="AZ15" s="423"/>
      <c r="BA15" s="423"/>
      <c r="BB15" s="423"/>
      <c r="BC15" s="423"/>
      <c r="BD15" s="423"/>
      <c r="BE15" s="423"/>
      <c r="BF15" s="423"/>
      <c r="BG15" s="423"/>
      <c r="BH15" s="423"/>
      <c r="BI15" s="423"/>
      <c r="BJ15" s="423"/>
      <c r="BK15" s="423"/>
      <c r="BL15" s="423"/>
      <c r="BM15" s="424"/>
      <c r="BN15" s="425">
        <v>3024079</v>
      </c>
      <c r="BO15" s="426"/>
      <c r="BP15" s="426"/>
      <c r="BQ15" s="426"/>
      <c r="BR15" s="426"/>
      <c r="BS15" s="426"/>
      <c r="BT15" s="426"/>
      <c r="BU15" s="427"/>
      <c r="BV15" s="425">
        <v>2925498</v>
      </c>
      <c r="BW15" s="426"/>
      <c r="BX15" s="426"/>
      <c r="BY15" s="426"/>
      <c r="BZ15" s="426"/>
      <c r="CA15" s="426"/>
      <c r="CB15" s="426"/>
      <c r="CC15" s="427"/>
      <c r="CD15" s="540" t="s">
        <v>150</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9"/>
      <c r="C16" s="550"/>
      <c r="D16" s="550"/>
      <c r="E16" s="550"/>
      <c r="F16" s="550"/>
      <c r="G16" s="550"/>
      <c r="H16" s="550"/>
      <c r="I16" s="550"/>
      <c r="J16" s="550"/>
      <c r="K16" s="551"/>
      <c r="L16" s="523" t="s">
        <v>151</v>
      </c>
      <c r="M16" s="524"/>
      <c r="N16" s="524"/>
      <c r="O16" s="524"/>
      <c r="P16" s="524"/>
      <c r="Q16" s="525"/>
      <c r="R16" s="518" t="s">
        <v>152</v>
      </c>
      <c r="S16" s="519"/>
      <c r="T16" s="519"/>
      <c r="U16" s="519"/>
      <c r="V16" s="520"/>
      <c r="W16" s="536"/>
      <c r="X16" s="446"/>
      <c r="Y16" s="446"/>
      <c r="Z16" s="446"/>
      <c r="AA16" s="446"/>
      <c r="AB16" s="447"/>
      <c r="AC16" s="526">
        <v>33</v>
      </c>
      <c r="AD16" s="527"/>
      <c r="AE16" s="527"/>
      <c r="AF16" s="527"/>
      <c r="AG16" s="528"/>
      <c r="AH16" s="526">
        <v>33.6</v>
      </c>
      <c r="AI16" s="527"/>
      <c r="AJ16" s="527"/>
      <c r="AK16" s="527"/>
      <c r="AL16" s="529"/>
      <c r="AM16" s="499"/>
      <c r="AN16" s="404"/>
      <c r="AO16" s="404"/>
      <c r="AP16" s="404"/>
      <c r="AQ16" s="404"/>
      <c r="AR16" s="404"/>
      <c r="AS16" s="404"/>
      <c r="AT16" s="405"/>
      <c r="AU16" s="487"/>
      <c r="AV16" s="488"/>
      <c r="AW16" s="488"/>
      <c r="AX16" s="488"/>
      <c r="AY16" s="410" t="s">
        <v>153</v>
      </c>
      <c r="AZ16" s="411"/>
      <c r="BA16" s="411"/>
      <c r="BB16" s="411"/>
      <c r="BC16" s="411"/>
      <c r="BD16" s="411"/>
      <c r="BE16" s="411"/>
      <c r="BF16" s="411"/>
      <c r="BG16" s="411"/>
      <c r="BH16" s="411"/>
      <c r="BI16" s="411"/>
      <c r="BJ16" s="411"/>
      <c r="BK16" s="411"/>
      <c r="BL16" s="411"/>
      <c r="BM16" s="412"/>
      <c r="BN16" s="430">
        <v>3390182</v>
      </c>
      <c r="BO16" s="431"/>
      <c r="BP16" s="431"/>
      <c r="BQ16" s="431"/>
      <c r="BR16" s="431"/>
      <c r="BS16" s="431"/>
      <c r="BT16" s="431"/>
      <c r="BU16" s="432"/>
      <c r="BV16" s="430">
        <v>3182964</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
      <c r="A17" s="187"/>
      <c r="B17" s="552"/>
      <c r="C17" s="553"/>
      <c r="D17" s="553"/>
      <c r="E17" s="553"/>
      <c r="F17" s="553"/>
      <c r="G17" s="553"/>
      <c r="H17" s="553"/>
      <c r="I17" s="553"/>
      <c r="J17" s="553"/>
      <c r="K17" s="554"/>
      <c r="L17" s="202"/>
      <c r="M17" s="515" t="s">
        <v>154</v>
      </c>
      <c r="N17" s="516"/>
      <c r="O17" s="516"/>
      <c r="P17" s="516"/>
      <c r="Q17" s="517"/>
      <c r="R17" s="518" t="s">
        <v>155</v>
      </c>
      <c r="S17" s="519"/>
      <c r="T17" s="519"/>
      <c r="U17" s="519"/>
      <c r="V17" s="520"/>
      <c r="W17" s="521" t="s">
        <v>156</v>
      </c>
      <c r="X17" s="443"/>
      <c r="Y17" s="443"/>
      <c r="Z17" s="443"/>
      <c r="AA17" s="443"/>
      <c r="AB17" s="444"/>
      <c r="AC17" s="406">
        <v>5417</v>
      </c>
      <c r="AD17" s="407"/>
      <c r="AE17" s="407"/>
      <c r="AF17" s="407"/>
      <c r="AG17" s="408"/>
      <c r="AH17" s="406">
        <v>4960</v>
      </c>
      <c r="AI17" s="407"/>
      <c r="AJ17" s="407"/>
      <c r="AK17" s="407"/>
      <c r="AL17" s="409"/>
      <c r="AM17" s="499"/>
      <c r="AN17" s="404"/>
      <c r="AO17" s="404"/>
      <c r="AP17" s="404"/>
      <c r="AQ17" s="404"/>
      <c r="AR17" s="404"/>
      <c r="AS17" s="404"/>
      <c r="AT17" s="405"/>
      <c r="AU17" s="487"/>
      <c r="AV17" s="488"/>
      <c r="AW17" s="488"/>
      <c r="AX17" s="488"/>
      <c r="AY17" s="410" t="s">
        <v>157</v>
      </c>
      <c r="AZ17" s="411"/>
      <c r="BA17" s="411"/>
      <c r="BB17" s="411"/>
      <c r="BC17" s="411"/>
      <c r="BD17" s="411"/>
      <c r="BE17" s="411"/>
      <c r="BF17" s="411"/>
      <c r="BG17" s="411"/>
      <c r="BH17" s="411"/>
      <c r="BI17" s="411"/>
      <c r="BJ17" s="411"/>
      <c r="BK17" s="411"/>
      <c r="BL17" s="411"/>
      <c r="BM17" s="412"/>
      <c r="BN17" s="430">
        <v>3867430</v>
      </c>
      <c r="BO17" s="431"/>
      <c r="BP17" s="431"/>
      <c r="BQ17" s="431"/>
      <c r="BR17" s="431"/>
      <c r="BS17" s="431"/>
      <c r="BT17" s="431"/>
      <c r="BU17" s="432"/>
      <c r="BV17" s="430">
        <v>3760049</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
      <c r="A18" s="187"/>
      <c r="B18" s="492" t="s">
        <v>158</v>
      </c>
      <c r="C18" s="493"/>
      <c r="D18" s="493"/>
      <c r="E18" s="494"/>
      <c r="F18" s="494"/>
      <c r="G18" s="494"/>
      <c r="H18" s="494"/>
      <c r="I18" s="494"/>
      <c r="J18" s="494"/>
      <c r="K18" s="494"/>
      <c r="L18" s="495">
        <v>29.68</v>
      </c>
      <c r="M18" s="495"/>
      <c r="N18" s="495"/>
      <c r="O18" s="495"/>
      <c r="P18" s="495"/>
      <c r="Q18" s="495"/>
      <c r="R18" s="496"/>
      <c r="S18" s="496"/>
      <c r="T18" s="496"/>
      <c r="U18" s="496"/>
      <c r="V18" s="497"/>
      <c r="W18" s="511"/>
      <c r="X18" s="512"/>
      <c r="Y18" s="512"/>
      <c r="Z18" s="512"/>
      <c r="AA18" s="512"/>
      <c r="AB18" s="522"/>
      <c r="AC18" s="394">
        <v>63.5</v>
      </c>
      <c r="AD18" s="395"/>
      <c r="AE18" s="395"/>
      <c r="AF18" s="395"/>
      <c r="AG18" s="498"/>
      <c r="AH18" s="394">
        <v>62.5</v>
      </c>
      <c r="AI18" s="395"/>
      <c r="AJ18" s="395"/>
      <c r="AK18" s="395"/>
      <c r="AL18" s="396"/>
      <c r="AM18" s="499"/>
      <c r="AN18" s="404"/>
      <c r="AO18" s="404"/>
      <c r="AP18" s="404"/>
      <c r="AQ18" s="404"/>
      <c r="AR18" s="404"/>
      <c r="AS18" s="404"/>
      <c r="AT18" s="405"/>
      <c r="AU18" s="487"/>
      <c r="AV18" s="488"/>
      <c r="AW18" s="488"/>
      <c r="AX18" s="488"/>
      <c r="AY18" s="410" t="s">
        <v>159</v>
      </c>
      <c r="AZ18" s="411"/>
      <c r="BA18" s="411"/>
      <c r="BB18" s="411"/>
      <c r="BC18" s="411"/>
      <c r="BD18" s="411"/>
      <c r="BE18" s="411"/>
      <c r="BF18" s="411"/>
      <c r="BG18" s="411"/>
      <c r="BH18" s="411"/>
      <c r="BI18" s="411"/>
      <c r="BJ18" s="411"/>
      <c r="BK18" s="411"/>
      <c r="BL18" s="411"/>
      <c r="BM18" s="412"/>
      <c r="BN18" s="430">
        <v>3962693</v>
      </c>
      <c r="BO18" s="431"/>
      <c r="BP18" s="431"/>
      <c r="BQ18" s="431"/>
      <c r="BR18" s="431"/>
      <c r="BS18" s="431"/>
      <c r="BT18" s="431"/>
      <c r="BU18" s="432"/>
      <c r="BV18" s="430">
        <v>4001289</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
      <c r="A19" s="187"/>
      <c r="B19" s="492" t="s">
        <v>160</v>
      </c>
      <c r="C19" s="493"/>
      <c r="D19" s="493"/>
      <c r="E19" s="494"/>
      <c r="F19" s="494"/>
      <c r="G19" s="494"/>
      <c r="H19" s="494"/>
      <c r="I19" s="494"/>
      <c r="J19" s="494"/>
      <c r="K19" s="494"/>
      <c r="L19" s="500">
        <v>665</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161</v>
      </c>
      <c r="AZ19" s="411"/>
      <c r="BA19" s="411"/>
      <c r="BB19" s="411"/>
      <c r="BC19" s="411"/>
      <c r="BD19" s="411"/>
      <c r="BE19" s="411"/>
      <c r="BF19" s="411"/>
      <c r="BG19" s="411"/>
      <c r="BH19" s="411"/>
      <c r="BI19" s="411"/>
      <c r="BJ19" s="411"/>
      <c r="BK19" s="411"/>
      <c r="BL19" s="411"/>
      <c r="BM19" s="412"/>
      <c r="BN19" s="430">
        <v>5008609</v>
      </c>
      <c r="BO19" s="431"/>
      <c r="BP19" s="431"/>
      <c r="BQ19" s="431"/>
      <c r="BR19" s="431"/>
      <c r="BS19" s="431"/>
      <c r="BT19" s="431"/>
      <c r="BU19" s="432"/>
      <c r="BV19" s="430">
        <v>4849339</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
      <c r="A20" s="187"/>
      <c r="B20" s="492" t="s">
        <v>162</v>
      </c>
      <c r="C20" s="493"/>
      <c r="D20" s="493"/>
      <c r="E20" s="494"/>
      <c r="F20" s="494"/>
      <c r="G20" s="494"/>
      <c r="H20" s="494"/>
      <c r="I20" s="494"/>
      <c r="J20" s="494"/>
      <c r="K20" s="494"/>
      <c r="L20" s="500">
        <v>7650</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15">
      <c r="A21" s="187"/>
      <c r="B21" s="489" t="s">
        <v>163</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
      <c r="A22" s="187"/>
      <c r="B22" s="459" t="s">
        <v>164</v>
      </c>
      <c r="C22" s="460"/>
      <c r="D22" s="461"/>
      <c r="E22" s="468" t="s">
        <v>1</v>
      </c>
      <c r="F22" s="443"/>
      <c r="G22" s="443"/>
      <c r="H22" s="443"/>
      <c r="I22" s="443"/>
      <c r="J22" s="443"/>
      <c r="K22" s="444"/>
      <c r="L22" s="468" t="s">
        <v>165</v>
      </c>
      <c r="M22" s="443"/>
      <c r="N22" s="443"/>
      <c r="O22" s="443"/>
      <c r="P22" s="444"/>
      <c r="Q22" s="453" t="s">
        <v>166</v>
      </c>
      <c r="R22" s="454"/>
      <c r="S22" s="454"/>
      <c r="T22" s="454"/>
      <c r="U22" s="454"/>
      <c r="V22" s="469"/>
      <c r="W22" s="471" t="s">
        <v>167</v>
      </c>
      <c r="X22" s="460"/>
      <c r="Y22" s="461"/>
      <c r="Z22" s="468" t="s">
        <v>1</v>
      </c>
      <c r="AA22" s="443"/>
      <c r="AB22" s="443"/>
      <c r="AC22" s="443"/>
      <c r="AD22" s="443"/>
      <c r="AE22" s="443"/>
      <c r="AF22" s="443"/>
      <c r="AG22" s="444"/>
      <c r="AH22" s="442" t="s">
        <v>168</v>
      </c>
      <c r="AI22" s="443"/>
      <c r="AJ22" s="443"/>
      <c r="AK22" s="443"/>
      <c r="AL22" s="444"/>
      <c r="AM22" s="442" t="s">
        <v>169</v>
      </c>
      <c r="AN22" s="448"/>
      <c r="AO22" s="448"/>
      <c r="AP22" s="448"/>
      <c r="AQ22" s="448"/>
      <c r="AR22" s="449"/>
      <c r="AS22" s="453" t="s">
        <v>166</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15">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170</v>
      </c>
      <c r="AZ23" s="423"/>
      <c r="BA23" s="423"/>
      <c r="BB23" s="423"/>
      <c r="BC23" s="423"/>
      <c r="BD23" s="423"/>
      <c r="BE23" s="423"/>
      <c r="BF23" s="423"/>
      <c r="BG23" s="423"/>
      <c r="BH23" s="423"/>
      <c r="BI23" s="423"/>
      <c r="BJ23" s="423"/>
      <c r="BK23" s="423"/>
      <c r="BL23" s="423"/>
      <c r="BM23" s="424"/>
      <c r="BN23" s="430">
        <v>5301357</v>
      </c>
      <c r="BO23" s="431"/>
      <c r="BP23" s="431"/>
      <c r="BQ23" s="431"/>
      <c r="BR23" s="431"/>
      <c r="BS23" s="431"/>
      <c r="BT23" s="431"/>
      <c r="BU23" s="432"/>
      <c r="BV23" s="430">
        <v>5289706</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
      <c r="A24" s="187"/>
      <c r="B24" s="462"/>
      <c r="C24" s="463"/>
      <c r="D24" s="464"/>
      <c r="E24" s="403" t="s">
        <v>171</v>
      </c>
      <c r="F24" s="404"/>
      <c r="G24" s="404"/>
      <c r="H24" s="404"/>
      <c r="I24" s="404"/>
      <c r="J24" s="404"/>
      <c r="K24" s="405"/>
      <c r="L24" s="406">
        <v>1</v>
      </c>
      <c r="M24" s="407"/>
      <c r="N24" s="407"/>
      <c r="O24" s="407"/>
      <c r="P24" s="408"/>
      <c r="Q24" s="406">
        <v>7100</v>
      </c>
      <c r="R24" s="407"/>
      <c r="S24" s="407"/>
      <c r="T24" s="407"/>
      <c r="U24" s="407"/>
      <c r="V24" s="408"/>
      <c r="W24" s="472"/>
      <c r="X24" s="463"/>
      <c r="Y24" s="464"/>
      <c r="Z24" s="403" t="s">
        <v>172</v>
      </c>
      <c r="AA24" s="404"/>
      <c r="AB24" s="404"/>
      <c r="AC24" s="404"/>
      <c r="AD24" s="404"/>
      <c r="AE24" s="404"/>
      <c r="AF24" s="404"/>
      <c r="AG24" s="405"/>
      <c r="AH24" s="406">
        <v>94</v>
      </c>
      <c r="AI24" s="407"/>
      <c r="AJ24" s="407"/>
      <c r="AK24" s="407"/>
      <c r="AL24" s="408"/>
      <c r="AM24" s="406">
        <v>272318</v>
      </c>
      <c r="AN24" s="407"/>
      <c r="AO24" s="407"/>
      <c r="AP24" s="407"/>
      <c r="AQ24" s="407"/>
      <c r="AR24" s="408"/>
      <c r="AS24" s="406">
        <v>2897</v>
      </c>
      <c r="AT24" s="407"/>
      <c r="AU24" s="407"/>
      <c r="AV24" s="407"/>
      <c r="AW24" s="407"/>
      <c r="AX24" s="409"/>
      <c r="AY24" s="397" t="s">
        <v>173</v>
      </c>
      <c r="AZ24" s="398"/>
      <c r="BA24" s="398"/>
      <c r="BB24" s="398"/>
      <c r="BC24" s="398"/>
      <c r="BD24" s="398"/>
      <c r="BE24" s="398"/>
      <c r="BF24" s="398"/>
      <c r="BG24" s="398"/>
      <c r="BH24" s="398"/>
      <c r="BI24" s="398"/>
      <c r="BJ24" s="398"/>
      <c r="BK24" s="398"/>
      <c r="BL24" s="398"/>
      <c r="BM24" s="399"/>
      <c r="BN24" s="430">
        <v>4683630</v>
      </c>
      <c r="BO24" s="431"/>
      <c r="BP24" s="431"/>
      <c r="BQ24" s="431"/>
      <c r="BR24" s="431"/>
      <c r="BS24" s="431"/>
      <c r="BT24" s="431"/>
      <c r="BU24" s="432"/>
      <c r="BV24" s="430">
        <v>4609861</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15">
      <c r="A25" s="187"/>
      <c r="B25" s="462"/>
      <c r="C25" s="463"/>
      <c r="D25" s="464"/>
      <c r="E25" s="403" t="s">
        <v>174</v>
      </c>
      <c r="F25" s="404"/>
      <c r="G25" s="404"/>
      <c r="H25" s="404"/>
      <c r="I25" s="404"/>
      <c r="J25" s="404"/>
      <c r="K25" s="405"/>
      <c r="L25" s="406">
        <v>1</v>
      </c>
      <c r="M25" s="407"/>
      <c r="N25" s="407"/>
      <c r="O25" s="407"/>
      <c r="P25" s="408"/>
      <c r="Q25" s="406">
        <v>5900</v>
      </c>
      <c r="R25" s="407"/>
      <c r="S25" s="407"/>
      <c r="T25" s="407"/>
      <c r="U25" s="407"/>
      <c r="V25" s="408"/>
      <c r="W25" s="472"/>
      <c r="X25" s="463"/>
      <c r="Y25" s="464"/>
      <c r="Z25" s="403" t="s">
        <v>175</v>
      </c>
      <c r="AA25" s="404"/>
      <c r="AB25" s="404"/>
      <c r="AC25" s="404"/>
      <c r="AD25" s="404"/>
      <c r="AE25" s="404"/>
      <c r="AF25" s="404"/>
      <c r="AG25" s="405"/>
      <c r="AH25" s="406" t="s">
        <v>137</v>
      </c>
      <c r="AI25" s="407"/>
      <c r="AJ25" s="407"/>
      <c r="AK25" s="407"/>
      <c r="AL25" s="408"/>
      <c r="AM25" s="406" t="s">
        <v>137</v>
      </c>
      <c r="AN25" s="407"/>
      <c r="AO25" s="407"/>
      <c r="AP25" s="407"/>
      <c r="AQ25" s="407"/>
      <c r="AR25" s="408"/>
      <c r="AS25" s="406" t="s">
        <v>137</v>
      </c>
      <c r="AT25" s="407"/>
      <c r="AU25" s="407"/>
      <c r="AV25" s="407"/>
      <c r="AW25" s="407"/>
      <c r="AX25" s="409"/>
      <c r="AY25" s="422" t="s">
        <v>176</v>
      </c>
      <c r="AZ25" s="423"/>
      <c r="BA25" s="423"/>
      <c r="BB25" s="423"/>
      <c r="BC25" s="423"/>
      <c r="BD25" s="423"/>
      <c r="BE25" s="423"/>
      <c r="BF25" s="423"/>
      <c r="BG25" s="423"/>
      <c r="BH25" s="423"/>
      <c r="BI25" s="423"/>
      <c r="BJ25" s="423"/>
      <c r="BK25" s="423"/>
      <c r="BL25" s="423"/>
      <c r="BM25" s="424"/>
      <c r="BN25" s="425">
        <v>566353</v>
      </c>
      <c r="BO25" s="426"/>
      <c r="BP25" s="426"/>
      <c r="BQ25" s="426"/>
      <c r="BR25" s="426"/>
      <c r="BS25" s="426"/>
      <c r="BT25" s="426"/>
      <c r="BU25" s="427"/>
      <c r="BV25" s="425">
        <v>545502</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15">
      <c r="A26" s="187"/>
      <c r="B26" s="462"/>
      <c r="C26" s="463"/>
      <c r="D26" s="464"/>
      <c r="E26" s="403" t="s">
        <v>177</v>
      </c>
      <c r="F26" s="404"/>
      <c r="G26" s="404"/>
      <c r="H26" s="404"/>
      <c r="I26" s="404"/>
      <c r="J26" s="404"/>
      <c r="K26" s="405"/>
      <c r="L26" s="406">
        <v>1</v>
      </c>
      <c r="M26" s="407"/>
      <c r="N26" s="407"/>
      <c r="O26" s="407"/>
      <c r="P26" s="408"/>
      <c r="Q26" s="406">
        <v>5600</v>
      </c>
      <c r="R26" s="407"/>
      <c r="S26" s="407"/>
      <c r="T26" s="407"/>
      <c r="U26" s="407"/>
      <c r="V26" s="408"/>
      <c r="W26" s="472"/>
      <c r="X26" s="463"/>
      <c r="Y26" s="464"/>
      <c r="Z26" s="403" t="s">
        <v>178</v>
      </c>
      <c r="AA26" s="485"/>
      <c r="AB26" s="485"/>
      <c r="AC26" s="485"/>
      <c r="AD26" s="485"/>
      <c r="AE26" s="485"/>
      <c r="AF26" s="485"/>
      <c r="AG26" s="486"/>
      <c r="AH26" s="406">
        <v>1</v>
      </c>
      <c r="AI26" s="407"/>
      <c r="AJ26" s="407"/>
      <c r="AK26" s="407"/>
      <c r="AL26" s="408"/>
      <c r="AM26" s="406" t="s">
        <v>179</v>
      </c>
      <c r="AN26" s="407"/>
      <c r="AO26" s="407"/>
      <c r="AP26" s="407"/>
      <c r="AQ26" s="407"/>
      <c r="AR26" s="408"/>
      <c r="AS26" s="406" t="s">
        <v>179</v>
      </c>
      <c r="AT26" s="407"/>
      <c r="AU26" s="407"/>
      <c r="AV26" s="407"/>
      <c r="AW26" s="407"/>
      <c r="AX26" s="409"/>
      <c r="AY26" s="439" t="s">
        <v>180</v>
      </c>
      <c r="AZ26" s="440"/>
      <c r="BA26" s="440"/>
      <c r="BB26" s="440"/>
      <c r="BC26" s="440"/>
      <c r="BD26" s="440"/>
      <c r="BE26" s="440"/>
      <c r="BF26" s="440"/>
      <c r="BG26" s="440"/>
      <c r="BH26" s="440"/>
      <c r="BI26" s="440"/>
      <c r="BJ26" s="440"/>
      <c r="BK26" s="440"/>
      <c r="BL26" s="440"/>
      <c r="BM26" s="441"/>
      <c r="BN26" s="430" t="s">
        <v>137</v>
      </c>
      <c r="BO26" s="431"/>
      <c r="BP26" s="431"/>
      <c r="BQ26" s="431"/>
      <c r="BR26" s="431"/>
      <c r="BS26" s="431"/>
      <c r="BT26" s="431"/>
      <c r="BU26" s="432"/>
      <c r="BV26" s="430" t="s">
        <v>137</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
      <c r="A27" s="187"/>
      <c r="B27" s="462"/>
      <c r="C27" s="463"/>
      <c r="D27" s="464"/>
      <c r="E27" s="403" t="s">
        <v>181</v>
      </c>
      <c r="F27" s="404"/>
      <c r="G27" s="404"/>
      <c r="H27" s="404"/>
      <c r="I27" s="404"/>
      <c r="J27" s="404"/>
      <c r="K27" s="405"/>
      <c r="L27" s="406">
        <v>1</v>
      </c>
      <c r="M27" s="407"/>
      <c r="N27" s="407"/>
      <c r="O27" s="407"/>
      <c r="P27" s="408"/>
      <c r="Q27" s="406">
        <v>3080</v>
      </c>
      <c r="R27" s="407"/>
      <c r="S27" s="407"/>
      <c r="T27" s="407"/>
      <c r="U27" s="407"/>
      <c r="V27" s="408"/>
      <c r="W27" s="472"/>
      <c r="X27" s="463"/>
      <c r="Y27" s="464"/>
      <c r="Z27" s="403" t="s">
        <v>182</v>
      </c>
      <c r="AA27" s="404"/>
      <c r="AB27" s="404"/>
      <c r="AC27" s="404"/>
      <c r="AD27" s="404"/>
      <c r="AE27" s="404"/>
      <c r="AF27" s="404"/>
      <c r="AG27" s="405"/>
      <c r="AH27" s="406">
        <v>14</v>
      </c>
      <c r="AI27" s="407"/>
      <c r="AJ27" s="407"/>
      <c r="AK27" s="407"/>
      <c r="AL27" s="408"/>
      <c r="AM27" s="406">
        <v>39780</v>
      </c>
      <c r="AN27" s="407"/>
      <c r="AO27" s="407"/>
      <c r="AP27" s="407"/>
      <c r="AQ27" s="407"/>
      <c r="AR27" s="408"/>
      <c r="AS27" s="406">
        <v>2841</v>
      </c>
      <c r="AT27" s="407"/>
      <c r="AU27" s="407"/>
      <c r="AV27" s="407"/>
      <c r="AW27" s="407"/>
      <c r="AX27" s="409"/>
      <c r="AY27" s="436" t="s">
        <v>183</v>
      </c>
      <c r="AZ27" s="437"/>
      <c r="BA27" s="437"/>
      <c r="BB27" s="437"/>
      <c r="BC27" s="437"/>
      <c r="BD27" s="437"/>
      <c r="BE27" s="437"/>
      <c r="BF27" s="437"/>
      <c r="BG27" s="437"/>
      <c r="BH27" s="437"/>
      <c r="BI27" s="437"/>
      <c r="BJ27" s="437"/>
      <c r="BK27" s="437"/>
      <c r="BL27" s="437"/>
      <c r="BM27" s="438"/>
      <c r="BN27" s="433">
        <v>228060</v>
      </c>
      <c r="BO27" s="434"/>
      <c r="BP27" s="434"/>
      <c r="BQ27" s="434"/>
      <c r="BR27" s="434"/>
      <c r="BS27" s="434"/>
      <c r="BT27" s="434"/>
      <c r="BU27" s="435"/>
      <c r="BV27" s="433">
        <v>228010</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15">
      <c r="A28" s="187"/>
      <c r="B28" s="462"/>
      <c r="C28" s="463"/>
      <c r="D28" s="464"/>
      <c r="E28" s="403" t="s">
        <v>184</v>
      </c>
      <c r="F28" s="404"/>
      <c r="G28" s="404"/>
      <c r="H28" s="404"/>
      <c r="I28" s="404"/>
      <c r="J28" s="404"/>
      <c r="K28" s="405"/>
      <c r="L28" s="406">
        <v>1</v>
      </c>
      <c r="M28" s="407"/>
      <c r="N28" s="407"/>
      <c r="O28" s="407"/>
      <c r="P28" s="408"/>
      <c r="Q28" s="406">
        <v>2330</v>
      </c>
      <c r="R28" s="407"/>
      <c r="S28" s="407"/>
      <c r="T28" s="407"/>
      <c r="U28" s="407"/>
      <c r="V28" s="408"/>
      <c r="W28" s="472"/>
      <c r="X28" s="463"/>
      <c r="Y28" s="464"/>
      <c r="Z28" s="403" t="s">
        <v>185</v>
      </c>
      <c r="AA28" s="404"/>
      <c r="AB28" s="404"/>
      <c r="AC28" s="404"/>
      <c r="AD28" s="404"/>
      <c r="AE28" s="404"/>
      <c r="AF28" s="404"/>
      <c r="AG28" s="405"/>
      <c r="AH28" s="406" t="s">
        <v>137</v>
      </c>
      <c r="AI28" s="407"/>
      <c r="AJ28" s="407"/>
      <c r="AK28" s="407"/>
      <c r="AL28" s="408"/>
      <c r="AM28" s="406" t="s">
        <v>137</v>
      </c>
      <c r="AN28" s="407"/>
      <c r="AO28" s="407"/>
      <c r="AP28" s="407"/>
      <c r="AQ28" s="407"/>
      <c r="AR28" s="408"/>
      <c r="AS28" s="406" t="s">
        <v>137</v>
      </c>
      <c r="AT28" s="407"/>
      <c r="AU28" s="407"/>
      <c r="AV28" s="407"/>
      <c r="AW28" s="407"/>
      <c r="AX28" s="409"/>
      <c r="AY28" s="413" t="s">
        <v>186</v>
      </c>
      <c r="AZ28" s="414"/>
      <c r="BA28" s="414"/>
      <c r="BB28" s="415"/>
      <c r="BC28" s="422" t="s">
        <v>48</v>
      </c>
      <c r="BD28" s="423"/>
      <c r="BE28" s="423"/>
      <c r="BF28" s="423"/>
      <c r="BG28" s="423"/>
      <c r="BH28" s="423"/>
      <c r="BI28" s="423"/>
      <c r="BJ28" s="423"/>
      <c r="BK28" s="423"/>
      <c r="BL28" s="423"/>
      <c r="BM28" s="424"/>
      <c r="BN28" s="425">
        <v>422483</v>
      </c>
      <c r="BO28" s="426"/>
      <c r="BP28" s="426"/>
      <c r="BQ28" s="426"/>
      <c r="BR28" s="426"/>
      <c r="BS28" s="426"/>
      <c r="BT28" s="426"/>
      <c r="BU28" s="427"/>
      <c r="BV28" s="425">
        <v>282119</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15">
      <c r="A29" s="187"/>
      <c r="B29" s="462"/>
      <c r="C29" s="463"/>
      <c r="D29" s="464"/>
      <c r="E29" s="403" t="s">
        <v>187</v>
      </c>
      <c r="F29" s="404"/>
      <c r="G29" s="404"/>
      <c r="H29" s="404"/>
      <c r="I29" s="404"/>
      <c r="J29" s="404"/>
      <c r="K29" s="405"/>
      <c r="L29" s="406">
        <v>12</v>
      </c>
      <c r="M29" s="407"/>
      <c r="N29" s="407"/>
      <c r="O29" s="407"/>
      <c r="P29" s="408"/>
      <c r="Q29" s="406">
        <v>2160</v>
      </c>
      <c r="R29" s="407"/>
      <c r="S29" s="407"/>
      <c r="T29" s="407"/>
      <c r="U29" s="407"/>
      <c r="V29" s="408"/>
      <c r="W29" s="473"/>
      <c r="X29" s="474"/>
      <c r="Y29" s="475"/>
      <c r="Z29" s="403" t="s">
        <v>188</v>
      </c>
      <c r="AA29" s="404"/>
      <c r="AB29" s="404"/>
      <c r="AC29" s="404"/>
      <c r="AD29" s="404"/>
      <c r="AE29" s="404"/>
      <c r="AF29" s="404"/>
      <c r="AG29" s="405"/>
      <c r="AH29" s="406">
        <v>108</v>
      </c>
      <c r="AI29" s="407"/>
      <c r="AJ29" s="407"/>
      <c r="AK29" s="407"/>
      <c r="AL29" s="408"/>
      <c r="AM29" s="406">
        <v>312098</v>
      </c>
      <c r="AN29" s="407"/>
      <c r="AO29" s="407"/>
      <c r="AP29" s="407"/>
      <c r="AQ29" s="407"/>
      <c r="AR29" s="408"/>
      <c r="AS29" s="406">
        <v>2890</v>
      </c>
      <c r="AT29" s="407"/>
      <c r="AU29" s="407"/>
      <c r="AV29" s="407"/>
      <c r="AW29" s="407"/>
      <c r="AX29" s="409"/>
      <c r="AY29" s="416"/>
      <c r="AZ29" s="417"/>
      <c r="BA29" s="417"/>
      <c r="BB29" s="418"/>
      <c r="BC29" s="410" t="s">
        <v>189</v>
      </c>
      <c r="BD29" s="411"/>
      <c r="BE29" s="411"/>
      <c r="BF29" s="411"/>
      <c r="BG29" s="411"/>
      <c r="BH29" s="411"/>
      <c r="BI29" s="411"/>
      <c r="BJ29" s="411"/>
      <c r="BK29" s="411"/>
      <c r="BL29" s="411"/>
      <c r="BM29" s="412"/>
      <c r="BN29" s="430">
        <v>42827</v>
      </c>
      <c r="BO29" s="431"/>
      <c r="BP29" s="431"/>
      <c r="BQ29" s="431"/>
      <c r="BR29" s="431"/>
      <c r="BS29" s="431"/>
      <c r="BT29" s="431"/>
      <c r="BU29" s="432"/>
      <c r="BV29" s="430">
        <v>42826</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190</v>
      </c>
      <c r="X30" s="483"/>
      <c r="Y30" s="483"/>
      <c r="Z30" s="483"/>
      <c r="AA30" s="483"/>
      <c r="AB30" s="483"/>
      <c r="AC30" s="483"/>
      <c r="AD30" s="483"/>
      <c r="AE30" s="483"/>
      <c r="AF30" s="483"/>
      <c r="AG30" s="484"/>
      <c r="AH30" s="394">
        <v>99.3</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50</v>
      </c>
      <c r="BD30" s="398"/>
      <c r="BE30" s="398"/>
      <c r="BF30" s="398"/>
      <c r="BG30" s="398"/>
      <c r="BH30" s="398"/>
      <c r="BI30" s="398"/>
      <c r="BJ30" s="398"/>
      <c r="BK30" s="398"/>
      <c r="BL30" s="398"/>
      <c r="BM30" s="399"/>
      <c r="BN30" s="433">
        <v>153990</v>
      </c>
      <c r="BO30" s="434"/>
      <c r="BP30" s="434"/>
      <c r="BQ30" s="434"/>
      <c r="BR30" s="434"/>
      <c r="BS30" s="434"/>
      <c r="BT30" s="434"/>
      <c r="BU30" s="435"/>
      <c r="BV30" s="433">
        <v>151864</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3" t="s">
        <v>197</v>
      </c>
      <c r="D33" s="393"/>
      <c r="E33" s="392" t="s">
        <v>198</v>
      </c>
      <c r="F33" s="392"/>
      <c r="G33" s="392"/>
      <c r="H33" s="392"/>
      <c r="I33" s="392"/>
      <c r="J33" s="392"/>
      <c r="K33" s="392"/>
      <c r="L33" s="392"/>
      <c r="M33" s="392"/>
      <c r="N33" s="392"/>
      <c r="O33" s="392"/>
      <c r="P33" s="392"/>
      <c r="Q33" s="392"/>
      <c r="R33" s="392"/>
      <c r="S33" s="392"/>
      <c r="T33" s="216"/>
      <c r="U33" s="393" t="s">
        <v>197</v>
      </c>
      <c r="V33" s="393"/>
      <c r="W33" s="392" t="s">
        <v>198</v>
      </c>
      <c r="X33" s="392"/>
      <c r="Y33" s="392"/>
      <c r="Z33" s="392"/>
      <c r="AA33" s="392"/>
      <c r="AB33" s="392"/>
      <c r="AC33" s="392"/>
      <c r="AD33" s="392"/>
      <c r="AE33" s="392"/>
      <c r="AF33" s="392"/>
      <c r="AG33" s="392"/>
      <c r="AH33" s="392"/>
      <c r="AI33" s="392"/>
      <c r="AJ33" s="392"/>
      <c r="AK33" s="392"/>
      <c r="AL33" s="216"/>
      <c r="AM33" s="393" t="s">
        <v>197</v>
      </c>
      <c r="AN33" s="393"/>
      <c r="AO33" s="392" t="s">
        <v>198</v>
      </c>
      <c r="AP33" s="392"/>
      <c r="AQ33" s="392"/>
      <c r="AR33" s="392"/>
      <c r="AS33" s="392"/>
      <c r="AT33" s="392"/>
      <c r="AU33" s="392"/>
      <c r="AV33" s="392"/>
      <c r="AW33" s="392"/>
      <c r="AX33" s="392"/>
      <c r="AY33" s="392"/>
      <c r="AZ33" s="392"/>
      <c r="BA33" s="392"/>
      <c r="BB33" s="392"/>
      <c r="BC33" s="392"/>
      <c r="BD33" s="217"/>
      <c r="BE33" s="392" t="s">
        <v>199</v>
      </c>
      <c r="BF33" s="392"/>
      <c r="BG33" s="392" t="s">
        <v>200</v>
      </c>
      <c r="BH33" s="392"/>
      <c r="BI33" s="392"/>
      <c r="BJ33" s="392"/>
      <c r="BK33" s="392"/>
      <c r="BL33" s="392"/>
      <c r="BM33" s="392"/>
      <c r="BN33" s="392"/>
      <c r="BO33" s="392"/>
      <c r="BP33" s="392"/>
      <c r="BQ33" s="392"/>
      <c r="BR33" s="392"/>
      <c r="BS33" s="392"/>
      <c r="BT33" s="392"/>
      <c r="BU33" s="392"/>
      <c r="BV33" s="217"/>
      <c r="BW33" s="393" t="s">
        <v>199</v>
      </c>
      <c r="BX33" s="393"/>
      <c r="BY33" s="392" t="s">
        <v>201</v>
      </c>
      <c r="BZ33" s="392"/>
      <c r="CA33" s="392"/>
      <c r="CB33" s="392"/>
      <c r="CC33" s="392"/>
      <c r="CD33" s="392"/>
      <c r="CE33" s="392"/>
      <c r="CF33" s="392"/>
      <c r="CG33" s="392"/>
      <c r="CH33" s="392"/>
      <c r="CI33" s="392"/>
      <c r="CJ33" s="392"/>
      <c r="CK33" s="392"/>
      <c r="CL33" s="392"/>
      <c r="CM33" s="392"/>
      <c r="CN33" s="216"/>
      <c r="CO33" s="393" t="s">
        <v>197</v>
      </c>
      <c r="CP33" s="393"/>
      <c r="CQ33" s="392" t="s">
        <v>202</v>
      </c>
      <c r="CR33" s="392"/>
      <c r="CS33" s="392"/>
      <c r="CT33" s="392"/>
      <c r="CU33" s="392"/>
      <c r="CV33" s="392"/>
      <c r="CW33" s="392"/>
      <c r="CX33" s="392"/>
      <c r="CY33" s="392"/>
      <c r="CZ33" s="392"/>
      <c r="DA33" s="392"/>
      <c r="DB33" s="392"/>
      <c r="DC33" s="392"/>
      <c r="DD33" s="392"/>
      <c r="DE33" s="392"/>
      <c r="DF33" s="216"/>
      <c r="DG33" s="391" t="s">
        <v>203</v>
      </c>
      <c r="DH33" s="391"/>
      <c r="DI33" s="218"/>
      <c r="DJ33" s="186"/>
      <c r="DK33" s="186"/>
      <c r="DL33" s="186"/>
      <c r="DM33" s="186"/>
      <c r="DN33" s="186"/>
      <c r="DO33" s="186"/>
    </row>
    <row r="34" spans="1:119" ht="32.25" customHeight="1" x14ac:dyDescent="0.15">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2</v>
      </c>
      <c r="V34" s="389"/>
      <c r="W34" s="388" t="str">
        <f>IF('各会計、関係団体の財政状況及び健全化判断比率'!B28="","",'各会計、関係団体の財政状況及び健全化判断比率'!B28)</f>
        <v>国民健康保険特別会計</v>
      </c>
      <c r="X34" s="388"/>
      <c r="Y34" s="388"/>
      <c r="Z34" s="388"/>
      <c r="AA34" s="388"/>
      <c r="AB34" s="388"/>
      <c r="AC34" s="388"/>
      <c r="AD34" s="388"/>
      <c r="AE34" s="388"/>
      <c r="AF34" s="388"/>
      <c r="AG34" s="388"/>
      <c r="AH34" s="388"/>
      <c r="AI34" s="388"/>
      <c r="AJ34" s="388"/>
      <c r="AK34" s="388"/>
      <c r="AL34" s="214"/>
      <c r="AM34" s="389">
        <f>IF(AO34="","",MAX(C34:D43,U34:V43)+1)</f>
        <v>5</v>
      </c>
      <c r="AN34" s="389"/>
      <c r="AO34" s="388" t="str">
        <f>IF('各会計、関係団体の財政状況及び健全化判断比率'!B31="","",'各会計、関係団体の財政状況及び健全化判断比率'!B31)</f>
        <v>水道事業会計</v>
      </c>
      <c r="AP34" s="388"/>
      <c r="AQ34" s="388"/>
      <c r="AR34" s="388"/>
      <c r="AS34" s="388"/>
      <c r="AT34" s="388"/>
      <c r="AU34" s="388"/>
      <c r="AV34" s="388"/>
      <c r="AW34" s="388"/>
      <c r="AX34" s="388"/>
      <c r="AY34" s="388"/>
      <c r="AZ34" s="388"/>
      <c r="BA34" s="388"/>
      <c r="BB34" s="388"/>
      <c r="BC34" s="388"/>
      <c r="BD34" s="214"/>
      <c r="BE34" s="389">
        <f>IF(BG34="","",MAX(C34:D43,U34:V43,AM34:AN43)+1)</f>
        <v>6</v>
      </c>
      <c r="BF34" s="389"/>
      <c r="BG34" s="388" t="str">
        <f>IF('各会計、関係団体の財政状況及び健全化判断比率'!B32="","",'各会計、関係団体の財政状況及び健全化判断比率'!B32)</f>
        <v>下水道事業特別会計</v>
      </c>
      <c r="BH34" s="388"/>
      <c r="BI34" s="388"/>
      <c r="BJ34" s="388"/>
      <c r="BK34" s="388"/>
      <c r="BL34" s="388"/>
      <c r="BM34" s="388"/>
      <c r="BN34" s="388"/>
      <c r="BO34" s="388"/>
      <c r="BP34" s="388"/>
      <c r="BQ34" s="388"/>
      <c r="BR34" s="388"/>
      <c r="BS34" s="388"/>
      <c r="BT34" s="388"/>
      <c r="BU34" s="388"/>
      <c r="BV34" s="214"/>
      <c r="BW34" s="389" t="str">
        <f>IF(BY34="","",MAX(C34:D43,U34:V43,AM34:AN43,BE34:BF43)+1)</f>
        <v/>
      </c>
      <c r="BX34" s="389"/>
      <c r="BY34" s="388" t="str">
        <f>IF('各会計、関係団体の財政状況及び健全化判断比率'!B68="","",'各会計、関係団体の財政状況及び健全化判断比率'!B68)</f>
        <v/>
      </c>
      <c r="BZ34" s="388"/>
      <c r="CA34" s="388"/>
      <c r="CB34" s="388"/>
      <c r="CC34" s="388"/>
      <c r="CD34" s="388"/>
      <c r="CE34" s="388"/>
      <c r="CF34" s="388"/>
      <c r="CG34" s="388"/>
      <c r="CH34" s="388"/>
      <c r="CI34" s="388"/>
      <c r="CJ34" s="388"/>
      <c r="CK34" s="388"/>
      <c r="CL34" s="388"/>
      <c r="CM34" s="388"/>
      <c r="CN34" s="214"/>
      <c r="CO34" s="389" t="str">
        <f>IF(CQ34="","",MAX(C34:D43,U34:V43,AM34:AN43,BE34:BF43,BW34:BX43)+1)</f>
        <v/>
      </c>
      <c r="CP34" s="389"/>
      <c r="CQ34" s="388" t="str">
        <f>IF('各会計、関係団体の財政状況及び健全化判断比率'!BS7="","",'各会計、関係団体の財政状況及び健全化判断比率'!BS7)</f>
        <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
      </c>
      <c r="DH34" s="390"/>
      <c r="DI34" s="218"/>
      <c r="DJ34" s="186"/>
      <c r="DK34" s="186"/>
      <c r="DL34" s="186"/>
      <c r="DM34" s="186"/>
      <c r="DN34" s="186"/>
      <c r="DO34" s="186"/>
    </row>
    <row r="35" spans="1:119" ht="32.25" customHeight="1" x14ac:dyDescent="0.15">
      <c r="A35" s="187"/>
      <c r="B35" s="213"/>
      <c r="C35" s="389" t="str">
        <f>IF(E35="","",C34+1)</f>
        <v/>
      </c>
      <c r="D35" s="389"/>
      <c r="E35" s="388" t="str">
        <f>IF('各会計、関係団体の財政状況及び健全化判断比率'!B8="","",'各会計、関係団体の財政状況及び健全化判断比率'!B8)</f>
        <v/>
      </c>
      <c r="F35" s="388"/>
      <c r="G35" s="388"/>
      <c r="H35" s="388"/>
      <c r="I35" s="388"/>
      <c r="J35" s="388"/>
      <c r="K35" s="388"/>
      <c r="L35" s="388"/>
      <c r="M35" s="388"/>
      <c r="N35" s="388"/>
      <c r="O35" s="388"/>
      <c r="P35" s="388"/>
      <c r="Q35" s="388"/>
      <c r="R35" s="388"/>
      <c r="S35" s="388"/>
      <c r="T35" s="214"/>
      <c r="U35" s="389">
        <f>IF(W35="","",U34+1)</f>
        <v>3</v>
      </c>
      <c r="V35" s="389"/>
      <c r="W35" s="388" t="str">
        <f>IF('各会計、関係団体の財政状況及び健全化判断比率'!B29="","",'各会計、関係団体の財政状況及び健全化判断比率'!B29)</f>
        <v>介護保険特別会計</v>
      </c>
      <c r="X35" s="388"/>
      <c r="Y35" s="388"/>
      <c r="Z35" s="388"/>
      <c r="AA35" s="388"/>
      <c r="AB35" s="388"/>
      <c r="AC35" s="388"/>
      <c r="AD35" s="388"/>
      <c r="AE35" s="388"/>
      <c r="AF35" s="388"/>
      <c r="AG35" s="388"/>
      <c r="AH35" s="388"/>
      <c r="AI35" s="388"/>
      <c r="AJ35" s="388"/>
      <c r="AK35" s="388"/>
      <c r="AL35" s="214"/>
      <c r="AM35" s="389" t="str">
        <f t="shared" ref="AM35:AM43" si="0">IF(AO35="","",AM34+1)</f>
        <v/>
      </c>
      <c r="AN35" s="389"/>
      <c r="AO35" s="388"/>
      <c r="AP35" s="388"/>
      <c r="AQ35" s="388"/>
      <c r="AR35" s="388"/>
      <c r="AS35" s="388"/>
      <c r="AT35" s="388"/>
      <c r="AU35" s="388"/>
      <c r="AV35" s="388"/>
      <c r="AW35" s="388"/>
      <c r="AX35" s="388"/>
      <c r="AY35" s="388"/>
      <c r="AZ35" s="388"/>
      <c r="BA35" s="388"/>
      <c r="BB35" s="388"/>
      <c r="BC35" s="388"/>
      <c r="BD35" s="214"/>
      <c r="BE35" s="389">
        <f t="shared" ref="BE35:BE43" si="1">IF(BG35="","",BE34+1)</f>
        <v>7</v>
      </c>
      <c r="BF35" s="389"/>
      <c r="BG35" s="388" t="str">
        <f>IF('各会計、関係団体の財政状況及び健全化判断比率'!B33="","",'各会計、関係団体の財政状況及び健全化判断比率'!B33)</f>
        <v>農業集落排水事業特別会計</v>
      </c>
      <c r="BH35" s="388"/>
      <c r="BI35" s="388"/>
      <c r="BJ35" s="388"/>
      <c r="BK35" s="388"/>
      <c r="BL35" s="388"/>
      <c r="BM35" s="388"/>
      <c r="BN35" s="388"/>
      <c r="BO35" s="388"/>
      <c r="BP35" s="388"/>
      <c r="BQ35" s="388"/>
      <c r="BR35" s="388"/>
      <c r="BS35" s="388"/>
      <c r="BT35" s="388"/>
      <c r="BU35" s="388"/>
      <c r="BV35" s="214"/>
      <c r="BW35" s="389" t="str">
        <f t="shared" ref="BW35:BW43" si="2">IF(BY35="","",BW34+1)</f>
        <v/>
      </c>
      <c r="BX35" s="389"/>
      <c r="BY35" s="388" t="str">
        <f>IF('各会計、関係団体の財政状況及び健全化判断比率'!B69="","",'各会計、関係団体の財政状況及び健全化判断比率'!B69)</f>
        <v/>
      </c>
      <c r="BZ35" s="388"/>
      <c r="CA35" s="388"/>
      <c r="CB35" s="388"/>
      <c r="CC35" s="388"/>
      <c r="CD35" s="388"/>
      <c r="CE35" s="388"/>
      <c r="CF35" s="388"/>
      <c r="CG35" s="388"/>
      <c r="CH35" s="388"/>
      <c r="CI35" s="388"/>
      <c r="CJ35" s="388"/>
      <c r="CK35" s="388"/>
      <c r="CL35" s="388"/>
      <c r="CM35" s="388"/>
      <c r="CN35" s="214"/>
      <c r="CO35" s="389" t="str">
        <f t="shared" ref="CO35:CO43" si="3">IF(CQ35="","",CO34+1)</f>
        <v/>
      </c>
      <c r="CP35" s="389"/>
      <c r="CQ35" s="388" t="str">
        <f>IF('各会計、関係団体の財政状況及び健全化判断比率'!BS8="","",'各会計、関係団体の財政状況及び健全化判断比率'!BS8)</f>
        <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15">
      <c r="A36" s="187"/>
      <c r="B36" s="213"/>
      <c r="C36" s="389" t="str">
        <f>IF(E36="","",C35+1)</f>
        <v/>
      </c>
      <c r="D36" s="389"/>
      <c r="E36" s="388" t="str">
        <f>IF('各会計、関係団体の財政状況及び健全化判断比率'!B9="","",'各会計、関係団体の財政状況及び健全化判断比率'!B9)</f>
        <v/>
      </c>
      <c r="F36" s="388"/>
      <c r="G36" s="388"/>
      <c r="H36" s="388"/>
      <c r="I36" s="388"/>
      <c r="J36" s="388"/>
      <c r="K36" s="388"/>
      <c r="L36" s="388"/>
      <c r="M36" s="388"/>
      <c r="N36" s="388"/>
      <c r="O36" s="388"/>
      <c r="P36" s="388"/>
      <c r="Q36" s="388"/>
      <c r="R36" s="388"/>
      <c r="S36" s="388"/>
      <c r="T36" s="214"/>
      <c r="U36" s="389">
        <f t="shared" ref="U36:U43" si="4">IF(W36="","",U35+1)</f>
        <v>4</v>
      </c>
      <c r="V36" s="389"/>
      <c r="W36" s="388" t="str">
        <f>IF('各会計、関係団体の財政状況及び健全化判断比率'!B30="","",'各会計、関係団体の財政状況及び健全化判断比率'!B30)</f>
        <v>後期高齢者医療特別会計</v>
      </c>
      <c r="X36" s="388"/>
      <c r="Y36" s="388"/>
      <c r="Z36" s="388"/>
      <c r="AA36" s="388"/>
      <c r="AB36" s="388"/>
      <c r="AC36" s="388"/>
      <c r="AD36" s="388"/>
      <c r="AE36" s="388"/>
      <c r="AF36" s="388"/>
      <c r="AG36" s="388"/>
      <c r="AH36" s="388"/>
      <c r="AI36" s="388"/>
      <c r="AJ36" s="388"/>
      <c r="AK36" s="388"/>
      <c r="AL36" s="214"/>
      <c r="AM36" s="389" t="str">
        <f t="shared" si="0"/>
        <v/>
      </c>
      <c r="AN36" s="389"/>
      <c r="AO36" s="388"/>
      <c r="AP36" s="388"/>
      <c r="AQ36" s="388"/>
      <c r="AR36" s="388"/>
      <c r="AS36" s="388"/>
      <c r="AT36" s="388"/>
      <c r="AU36" s="388"/>
      <c r="AV36" s="388"/>
      <c r="AW36" s="388"/>
      <c r="AX36" s="388"/>
      <c r="AY36" s="388"/>
      <c r="AZ36" s="388"/>
      <c r="BA36" s="388"/>
      <c r="BB36" s="388"/>
      <c r="BC36" s="388"/>
      <c r="BD36" s="214"/>
      <c r="BE36" s="389">
        <f t="shared" si="1"/>
        <v>8</v>
      </c>
      <c r="BF36" s="389"/>
      <c r="BG36" s="388" t="str">
        <f>IF('各会計、関係団体の財政状況及び健全化判断比率'!B34="","",'各会計、関係団体の財政状況及び健全化判断比率'!B34)</f>
        <v>浄化槽事業特別会計</v>
      </c>
      <c r="BH36" s="388"/>
      <c r="BI36" s="388"/>
      <c r="BJ36" s="388"/>
      <c r="BK36" s="388"/>
      <c r="BL36" s="388"/>
      <c r="BM36" s="388"/>
      <c r="BN36" s="388"/>
      <c r="BO36" s="388"/>
      <c r="BP36" s="388"/>
      <c r="BQ36" s="388"/>
      <c r="BR36" s="388"/>
      <c r="BS36" s="388"/>
      <c r="BT36" s="388"/>
      <c r="BU36" s="388"/>
      <c r="BV36" s="214"/>
      <c r="BW36" s="389" t="str">
        <f t="shared" si="2"/>
        <v/>
      </c>
      <c r="BX36" s="389"/>
      <c r="BY36" s="388" t="str">
        <f>IF('各会計、関係団体の財政状況及び健全化判断比率'!B70="","",'各会計、関係団体の財政状況及び健全化判断比率'!B70)</f>
        <v/>
      </c>
      <c r="BZ36" s="388"/>
      <c r="CA36" s="388"/>
      <c r="CB36" s="388"/>
      <c r="CC36" s="388"/>
      <c r="CD36" s="388"/>
      <c r="CE36" s="388"/>
      <c r="CF36" s="388"/>
      <c r="CG36" s="388"/>
      <c r="CH36" s="388"/>
      <c r="CI36" s="388"/>
      <c r="CJ36" s="388"/>
      <c r="CK36" s="388"/>
      <c r="CL36" s="388"/>
      <c r="CM36" s="388"/>
      <c r="CN36" s="214"/>
      <c r="CO36" s="389" t="str">
        <f t="shared" si="3"/>
        <v/>
      </c>
      <c r="CP36" s="389"/>
      <c r="CQ36" s="388" t="str">
        <f>IF('各会計、関係団体の財政状況及び健全化判断比率'!BS9="","",'各会計、関係団体の財政状況及び健全化判断比率'!BS9)</f>
        <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15">
      <c r="A37" s="187"/>
      <c r="B37" s="213"/>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t="str">
        <f t="shared" si="4"/>
        <v/>
      </c>
      <c r="V37" s="389"/>
      <c r="W37" s="388"/>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t="str">
        <f t="shared" si="2"/>
        <v/>
      </c>
      <c r="BX37" s="389"/>
      <c r="BY37" s="388" t="str">
        <f>IF('各会計、関係団体の財政状況及び健全化判断比率'!B71="","",'各会計、関係団体の財政状況及び健全化判断比率'!B71)</f>
        <v/>
      </c>
      <c r="BZ37" s="388"/>
      <c r="CA37" s="388"/>
      <c r="CB37" s="388"/>
      <c r="CC37" s="388"/>
      <c r="CD37" s="388"/>
      <c r="CE37" s="388"/>
      <c r="CF37" s="388"/>
      <c r="CG37" s="388"/>
      <c r="CH37" s="388"/>
      <c r="CI37" s="388"/>
      <c r="CJ37" s="388"/>
      <c r="CK37" s="388"/>
      <c r="CL37" s="388"/>
      <c r="CM37" s="388"/>
      <c r="CN37" s="214"/>
      <c r="CO37" s="389" t="str">
        <f t="shared" si="3"/>
        <v/>
      </c>
      <c r="CP37" s="389"/>
      <c r="CQ37" s="388" t="str">
        <f>IF('各会計、関係団体の財政状況及び健全化判断比率'!BS10="","",'各会計、関係団体の財政状況及び健全化判断比率'!BS10)</f>
        <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15">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t="str">
        <f t="shared" si="2"/>
        <v/>
      </c>
      <c r="BX38" s="389"/>
      <c r="BY38" s="388" t="str">
        <f>IF('各会計、関係団体の財政状況及び健全化判断比率'!B72="","",'各会計、関係団体の財政状況及び健全化判断比率'!B72)</f>
        <v/>
      </c>
      <c r="BZ38" s="388"/>
      <c r="CA38" s="388"/>
      <c r="CB38" s="388"/>
      <c r="CC38" s="388"/>
      <c r="CD38" s="388"/>
      <c r="CE38" s="388"/>
      <c r="CF38" s="388"/>
      <c r="CG38" s="388"/>
      <c r="CH38" s="388"/>
      <c r="CI38" s="388"/>
      <c r="CJ38" s="388"/>
      <c r="CK38" s="388"/>
      <c r="CL38" s="388"/>
      <c r="CM38" s="388"/>
      <c r="CN38" s="214"/>
      <c r="CO38" s="389" t="str">
        <f t="shared" si="3"/>
        <v/>
      </c>
      <c r="CP38" s="389"/>
      <c r="CQ38" s="388" t="str">
        <f>IF('各会計、関係団体の財政状況及び健全化判断比率'!BS11="","",'各会計、関係団体の財政状況及び健全化判断比率'!BS11)</f>
        <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15">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t="str">
        <f t="shared" si="2"/>
        <v/>
      </c>
      <c r="BX39" s="389"/>
      <c r="BY39" s="388" t="str">
        <f>IF('各会計、関係団体の財政状況及び健全化判断比率'!B73="","",'各会計、関係団体の財政状況及び健全化判断比率'!B73)</f>
        <v/>
      </c>
      <c r="BZ39" s="388"/>
      <c r="CA39" s="388"/>
      <c r="CB39" s="388"/>
      <c r="CC39" s="388"/>
      <c r="CD39" s="388"/>
      <c r="CE39" s="388"/>
      <c r="CF39" s="388"/>
      <c r="CG39" s="388"/>
      <c r="CH39" s="388"/>
      <c r="CI39" s="388"/>
      <c r="CJ39" s="388"/>
      <c r="CK39" s="388"/>
      <c r="CL39" s="388"/>
      <c r="CM39" s="388"/>
      <c r="CN39" s="214"/>
      <c r="CO39" s="389" t="str">
        <f t="shared" si="3"/>
        <v/>
      </c>
      <c r="CP39" s="389"/>
      <c r="CQ39" s="388" t="str">
        <f>IF('各会計、関係団体の財政状況及び健全化判断比率'!BS12="","",'各会計、関係団体の財政状況及び健全化判断比率'!BS12)</f>
        <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15">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t="str">
        <f t="shared" si="2"/>
        <v/>
      </c>
      <c r="BX40" s="389"/>
      <c r="BY40" s="388" t="str">
        <f>IF('各会計、関係団体の財政状況及び健全化判断比率'!B74="","",'各会計、関係団体の財政状況及び健全化判断比率'!B74)</f>
        <v/>
      </c>
      <c r="BZ40" s="388"/>
      <c r="CA40" s="388"/>
      <c r="CB40" s="388"/>
      <c r="CC40" s="388"/>
      <c r="CD40" s="388"/>
      <c r="CE40" s="388"/>
      <c r="CF40" s="388"/>
      <c r="CG40" s="388"/>
      <c r="CH40" s="388"/>
      <c r="CI40" s="388"/>
      <c r="CJ40" s="388"/>
      <c r="CK40" s="388"/>
      <c r="CL40" s="388"/>
      <c r="CM40" s="388"/>
      <c r="CN40" s="214"/>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15">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t="str">
        <f t="shared" si="2"/>
        <v/>
      </c>
      <c r="BX41" s="389"/>
      <c r="BY41" s="388" t="str">
        <f>IF('各会計、関係団体の財政状況及び健全化判断比率'!B75="","",'各会計、関係団体の財政状況及び健全化判断比率'!B75)</f>
        <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15">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t="str">
        <f t="shared" si="2"/>
        <v/>
      </c>
      <c r="BX42" s="389"/>
      <c r="BY42" s="388" t="str">
        <f>IF('各会計、関係団体の財政状況及び健全化判断比率'!B76="","",'各会計、関係団体の財政状況及び健全化判断比率'!B76)</f>
        <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15">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t="str">
        <f t="shared" si="2"/>
        <v/>
      </c>
      <c r="BX43" s="389"/>
      <c r="BY43" s="388" t="str">
        <f>IF('各会計、関係団体の財政状況及び健全化判断比率'!B77="","",'各会計、関係団体の財政状況及び健全化判断比率'!B77)</f>
        <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TE9niZO0YWHUcCyFDYMh4aD9YXdfRkJ6JwC2atY8+NOxmysMCSW+fKf9+5i7KcsFKBf5Bzx5T+AjC0lVg9ACPg==" saltValue="OyeG8nuQErfEpUnXFRfqD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22" zoomScale="55" zoomScaleNormal="5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546</v>
      </c>
      <c r="G33" s="29" t="s">
        <v>547</v>
      </c>
      <c r="H33" s="29" t="s">
        <v>548</v>
      </c>
      <c r="I33" s="29" t="s">
        <v>549</v>
      </c>
      <c r="J33" s="30" t="s">
        <v>550</v>
      </c>
      <c r="K33" s="22"/>
      <c r="L33" s="22"/>
      <c r="M33" s="22"/>
      <c r="N33" s="22"/>
      <c r="O33" s="22"/>
      <c r="P33" s="22"/>
    </row>
    <row r="34" spans="1:16" ht="39" customHeight="1" x14ac:dyDescent="0.15">
      <c r="A34" s="22"/>
      <c r="B34" s="31"/>
      <c r="C34" s="1212" t="s">
        <v>555</v>
      </c>
      <c r="D34" s="1212"/>
      <c r="E34" s="1213"/>
      <c r="F34" s="32">
        <v>22.26</v>
      </c>
      <c r="G34" s="33">
        <v>22.37</v>
      </c>
      <c r="H34" s="33">
        <v>23.24</v>
      </c>
      <c r="I34" s="33">
        <v>22.97</v>
      </c>
      <c r="J34" s="34">
        <v>20.72</v>
      </c>
      <c r="K34" s="22"/>
      <c r="L34" s="22"/>
      <c r="M34" s="22"/>
      <c r="N34" s="22"/>
      <c r="O34" s="22"/>
      <c r="P34" s="22"/>
    </row>
    <row r="35" spans="1:16" ht="39" customHeight="1" x14ac:dyDescent="0.15">
      <c r="A35" s="22"/>
      <c r="B35" s="35"/>
      <c r="C35" s="1206" t="s">
        <v>556</v>
      </c>
      <c r="D35" s="1207"/>
      <c r="E35" s="1208"/>
      <c r="F35" s="36">
        <v>6.38</v>
      </c>
      <c r="G35" s="37">
        <v>6.43</v>
      </c>
      <c r="H35" s="37">
        <v>6.65</v>
      </c>
      <c r="I35" s="37">
        <v>3.59</v>
      </c>
      <c r="J35" s="38">
        <v>8.14</v>
      </c>
      <c r="K35" s="22"/>
      <c r="L35" s="22"/>
      <c r="M35" s="22"/>
      <c r="N35" s="22"/>
      <c r="O35" s="22"/>
      <c r="P35" s="22"/>
    </row>
    <row r="36" spans="1:16" ht="39" customHeight="1" x14ac:dyDescent="0.15">
      <c r="A36" s="22"/>
      <c r="B36" s="35"/>
      <c r="C36" s="1206" t="s">
        <v>557</v>
      </c>
      <c r="D36" s="1207"/>
      <c r="E36" s="1208"/>
      <c r="F36" s="36">
        <v>2.68</v>
      </c>
      <c r="G36" s="37">
        <v>2.15</v>
      </c>
      <c r="H36" s="37">
        <v>3.52</v>
      </c>
      <c r="I36" s="37">
        <v>3.53</v>
      </c>
      <c r="J36" s="38">
        <v>2.4300000000000002</v>
      </c>
      <c r="K36" s="22"/>
      <c r="L36" s="22"/>
      <c r="M36" s="22"/>
      <c r="N36" s="22"/>
      <c r="O36" s="22"/>
      <c r="P36" s="22"/>
    </row>
    <row r="37" spans="1:16" ht="39" customHeight="1" x14ac:dyDescent="0.15">
      <c r="A37" s="22"/>
      <c r="B37" s="35"/>
      <c r="C37" s="1206" t="s">
        <v>558</v>
      </c>
      <c r="D37" s="1207"/>
      <c r="E37" s="1208"/>
      <c r="F37" s="36">
        <v>0.68</v>
      </c>
      <c r="G37" s="37">
        <v>1.27</v>
      </c>
      <c r="H37" s="37">
        <v>2.1</v>
      </c>
      <c r="I37" s="37">
        <v>2.0499999999999998</v>
      </c>
      <c r="J37" s="38">
        <v>1.65</v>
      </c>
      <c r="K37" s="22"/>
      <c r="L37" s="22"/>
      <c r="M37" s="22"/>
      <c r="N37" s="22"/>
      <c r="O37" s="22"/>
      <c r="P37" s="22"/>
    </row>
    <row r="38" spans="1:16" ht="39" customHeight="1" x14ac:dyDescent="0.15">
      <c r="A38" s="22"/>
      <c r="B38" s="35"/>
      <c r="C38" s="1206" t="s">
        <v>559</v>
      </c>
      <c r="D38" s="1207"/>
      <c r="E38" s="1208"/>
      <c r="F38" s="36">
        <v>0.39</v>
      </c>
      <c r="G38" s="37">
        <v>0.73</v>
      </c>
      <c r="H38" s="37">
        <v>0.56000000000000005</v>
      </c>
      <c r="I38" s="37">
        <v>0.48</v>
      </c>
      <c r="J38" s="38">
        <v>0.45</v>
      </c>
      <c r="K38" s="22"/>
      <c r="L38" s="22"/>
      <c r="M38" s="22"/>
      <c r="N38" s="22"/>
      <c r="O38" s="22"/>
      <c r="P38" s="22"/>
    </row>
    <row r="39" spans="1:16" ht="39" customHeight="1" x14ac:dyDescent="0.15">
      <c r="A39" s="22"/>
      <c r="B39" s="35"/>
      <c r="C39" s="1206" t="s">
        <v>560</v>
      </c>
      <c r="D39" s="1207"/>
      <c r="E39" s="1208"/>
      <c r="F39" s="36">
        <v>0.37</v>
      </c>
      <c r="G39" s="37">
        <v>0.43</v>
      </c>
      <c r="H39" s="37">
        <v>0.45</v>
      </c>
      <c r="I39" s="37">
        <v>0.42</v>
      </c>
      <c r="J39" s="38">
        <v>0.26</v>
      </c>
      <c r="K39" s="22"/>
      <c r="L39" s="22"/>
      <c r="M39" s="22"/>
      <c r="N39" s="22"/>
      <c r="O39" s="22"/>
      <c r="P39" s="22"/>
    </row>
    <row r="40" spans="1:16" ht="39" customHeight="1" x14ac:dyDescent="0.15">
      <c r="A40" s="22"/>
      <c r="B40" s="35"/>
      <c r="C40" s="1206" t="s">
        <v>561</v>
      </c>
      <c r="D40" s="1207"/>
      <c r="E40" s="1208"/>
      <c r="F40" s="36">
        <v>0.05</v>
      </c>
      <c r="G40" s="37">
        <v>0.03</v>
      </c>
      <c r="H40" s="37">
        <v>0.15</v>
      </c>
      <c r="I40" s="37">
        <v>0.24</v>
      </c>
      <c r="J40" s="38">
        <v>0.24</v>
      </c>
      <c r="K40" s="22"/>
      <c r="L40" s="22"/>
      <c r="M40" s="22"/>
      <c r="N40" s="22"/>
      <c r="O40" s="22"/>
      <c r="P40" s="22"/>
    </row>
    <row r="41" spans="1:16" ht="39" customHeight="1" x14ac:dyDescent="0.15">
      <c r="A41" s="22"/>
      <c r="B41" s="35"/>
      <c r="C41" s="1206" t="s">
        <v>562</v>
      </c>
      <c r="D41" s="1207"/>
      <c r="E41" s="1208"/>
      <c r="F41" s="36">
        <v>0.3</v>
      </c>
      <c r="G41" s="37">
        <v>0.2</v>
      </c>
      <c r="H41" s="37">
        <v>0.26</v>
      </c>
      <c r="I41" s="37">
        <v>0.1</v>
      </c>
      <c r="J41" s="38">
        <v>0.17</v>
      </c>
      <c r="K41" s="22"/>
      <c r="L41" s="22"/>
      <c r="M41" s="22"/>
      <c r="N41" s="22"/>
      <c r="O41" s="22"/>
      <c r="P41" s="22"/>
    </row>
    <row r="42" spans="1:16" ht="39" customHeight="1" x14ac:dyDescent="0.15">
      <c r="A42" s="22"/>
      <c r="B42" s="39"/>
      <c r="C42" s="1206" t="s">
        <v>563</v>
      </c>
      <c r="D42" s="1207"/>
      <c r="E42" s="1208"/>
      <c r="F42" s="36" t="s">
        <v>505</v>
      </c>
      <c r="G42" s="37" t="s">
        <v>505</v>
      </c>
      <c r="H42" s="37" t="s">
        <v>505</v>
      </c>
      <c r="I42" s="37" t="s">
        <v>505</v>
      </c>
      <c r="J42" s="38" t="s">
        <v>505</v>
      </c>
      <c r="K42" s="22"/>
      <c r="L42" s="22"/>
      <c r="M42" s="22"/>
      <c r="N42" s="22"/>
      <c r="O42" s="22"/>
      <c r="P42" s="22"/>
    </row>
    <row r="43" spans="1:16" ht="39" customHeight="1" thickBot="1" x14ac:dyDescent="0.2">
      <c r="A43" s="22"/>
      <c r="B43" s="40"/>
      <c r="C43" s="1209" t="s">
        <v>564</v>
      </c>
      <c r="D43" s="1210"/>
      <c r="E43" s="1211"/>
      <c r="F43" s="41" t="s">
        <v>505</v>
      </c>
      <c r="G43" s="42" t="s">
        <v>505</v>
      </c>
      <c r="H43" s="42" t="s">
        <v>505</v>
      </c>
      <c r="I43" s="42" t="s">
        <v>505</v>
      </c>
      <c r="J43" s="43" t="s">
        <v>505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3H6jfI4V2483TzB0JmsC00re89lKvEoRSf7eJCS3QL7gsHCPQ/ZGmjhwLlajUvayl+o0hYTlLS35WnktyCQ+iw==" saltValue="klGhIq+XETW/b1vpWDbow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A43" zoomScale="55" zoomScaleNormal="5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546</v>
      </c>
      <c r="L44" s="56" t="s">
        <v>547</v>
      </c>
      <c r="M44" s="56" t="s">
        <v>548</v>
      </c>
      <c r="N44" s="56" t="s">
        <v>549</v>
      </c>
      <c r="O44" s="57" t="s">
        <v>550</v>
      </c>
      <c r="P44" s="48"/>
      <c r="Q44" s="48"/>
      <c r="R44" s="48"/>
      <c r="S44" s="48"/>
      <c r="T44" s="48"/>
      <c r="U44" s="48"/>
    </row>
    <row r="45" spans="1:21" ht="30.75" customHeight="1" x14ac:dyDescent="0.15">
      <c r="A45" s="48"/>
      <c r="B45" s="1232" t="s">
        <v>11</v>
      </c>
      <c r="C45" s="1233"/>
      <c r="D45" s="58"/>
      <c r="E45" s="1238" t="s">
        <v>12</v>
      </c>
      <c r="F45" s="1238"/>
      <c r="G45" s="1238"/>
      <c r="H45" s="1238"/>
      <c r="I45" s="1238"/>
      <c r="J45" s="1239"/>
      <c r="K45" s="59">
        <v>651</v>
      </c>
      <c r="L45" s="60">
        <v>674</v>
      </c>
      <c r="M45" s="60">
        <v>671</v>
      </c>
      <c r="N45" s="60">
        <v>633</v>
      </c>
      <c r="O45" s="61">
        <v>587</v>
      </c>
      <c r="P45" s="48"/>
      <c r="Q45" s="48"/>
      <c r="R45" s="48"/>
      <c r="S45" s="48"/>
      <c r="T45" s="48"/>
      <c r="U45" s="48"/>
    </row>
    <row r="46" spans="1:21" ht="30.75" customHeight="1" x14ac:dyDescent="0.15">
      <c r="A46" s="48"/>
      <c r="B46" s="1234"/>
      <c r="C46" s="1235"/>
      <c r="D46" s="62"/>
      <c r="E46" s="1216" t="s">
        <v>13</v>
      </c>
      <c r="F46" s="1216"/>
      <c r="G46" s="1216"/>
      <c r="H46" s="1216"/>
      <c r="I46" s="1216"/>
      <c r="J46" s="1217"/>
      <c r="K46" s="63" t="s">
        <v>505</v>
      </c>
      <c r="L46" s="64" t="s">
        <v>505</v>
      </c>
      <c r="M46" s="64" t="s">
        <v>505</v>
      </c>
      <c r="N46" s="64" t="s">
        <v>505</v>
      </c>
      <c r="O46" s="65" t="s">
        <v>505</v>
      </c>
      <c r="P46" s="48"/>
      <c r="Q46" s="48"/>
      <c r="R46" s="48"/>
      <c r="S46" s="48"/>
      <c r="T46" s="48"/>
      <c r="U46" s="48"/>
    </row>
    <row r="47" spans="1:21" ht="30.75" customHeight="1" x14ac:dyDescent="0.15">
      <c r="A47" s="48"/>
      <c r="B47" s="1234"/>
      <c r="C47" s="1235"/>
      <c r="D47" s="62"/>
      <c r="E47" s="1216" t="s">
        <v>14</v>
      </c>
      <c r="F47" s="1216"/>
      <c r="G47" s="1216"/>
      <c r="H47" s="1216"/>
      <c r="I47" s="1216"/>
      <c r="J47" s="1217"/>
      <c r="K47" s="63" t="s">
        <v>505</v>
      </c>
      <c r="L47" s="64" t="s">
        <v>505</v>
      </c>
      <c r="M47" s="64" t="s">
        <v>505</v>
      </c>
      <c r="N47" s="64" t="s">
        <v>505</v>
      </c>
      <c r="O47" s="65" t="s">
        <v>505</v>
      </c>
      <c r="P47" s="48"/>
      <c r="Q47" s="48"/>
      <c r="R47" s="48"/>
      <c r="S47" s="48"/>
      <c r="T47" s="48"/>
      <c r="U47" s="48"/>
    </row>
    <row r="48" spans="1:21" ht="30.75" customHeight="1" x14ac:dyDescent="0.15">
      <c r="A48" s="48"/>
      <c r="B48" s="1234"/>
      <c r="C48" s="1235"/>
      <c r="D48" s="62"/>
      <c r="E48" s="1216" t="s">
        <v>15</v>
      </c>
      <c r="F48" s="1216"/>
      <c r="G48" s="1216"/>
      <c r="H48" s="1216"/>
      <c r="I48" s="1216"/>
      <c r="J48" s="1217"/>
      <c r="K48" s="63">
        <v>137</v>
      </c>
      <c r="L48" s="64">
        <v>138</v>
      </c>
      <c r="M48" s="64">
        <v>141</v>
      </c>
      <c r="N48" s="64">
        <v>154</v>
      </c>
      <c r="O48" s="65">
        <v>156</v>
      </c>
      <c r="P48" s="48"/>
      <c r="Q48" s="48"/>
      <c r="R48" s="48"/>
      <c r="S48" s="48"/>
      <c r="T48" s="48"/>
      <c r="U48" s="48"/>
    </row>
    <row r="49" spans="1:21" ht="30.75" customHeight="1" x14ac:dyDescent="0.15">
      <c r="A49" s="48"/>
      <c r="B49" s="1234"/>
      <c r="C49" s="1235"/>
      <c r="D49" s="62"/>
      <c r="E49" s="1216" t="s">
        <v>16</v>
      </c>
      <c r="F49" s="1216"/>
      <c r="G49" s="1216"/>
      <c r="H49" s="1216"/>
      <c r="I49" s="1216"/>
      <c r="J49" s="1217"/>
      <c r="K49" s="63">
        <v>21</v>
      </c>
      <c r="L49" s="64">
        <v>21</v>
      </c>
      <c r="M49" s="64">
        <v>21</v>
      </c>
      <c r="N49" s="64">
        <v>17</v>
      </c>
      <c r="O49" s="65">
        <v>16</v>
      </c>
      <c r="P49" s="48"/>
      <c r="Q49" s="48"/>
      <c r="R49" s="48"/>
      <c r="S49" s="48"/>
      <c r="T49" s="48"/>
      <c r="U49" s="48"/>
    </row>
    <row r="50" spans="1:21" ht="30.75" customHeight="1" x14ac:dyDescent="0.15">
      <c r="A50" s="48"/>
      <c r="B50" s="1234"/>
      <c r="C50" s="1235"/>
      <c r="D50" s="62"/>
      <c r="E50" s="1216" t="s">
        <v>17</v>
      </c>
      <c r="F50" s="1216"/>
      <c r="G50" s="1216"/>
      <c r="H50" s="1216"/>
      <c r="I50" s="1216"/>
      <c r="J50" s="1217"/>
      <c r="K50" s="63">
        <v>63</v>
      </c>
      <c r="L50" s="64">
        <v>63</v>
      </c>
      <c r="M50" s="64">
        <v>50</v>
      </c>
      <c r="N50" s="64">
        <v>50</v>
      </c>
      <c r="O50" s="65">
        <v>9</v>
      </c>
      <c r="P50" s="48"/>
      <c r="Q50" s="48"/>
      <c r="R50" s="48"/>
      <c r="S50" s="48"/>
      <c r="T50" s="48"/>
      <c r="U50" s="48"/>
    </row>
    <row r="51" spans="1:21" ht="30.75" customHeight="1" x14ac:dyDescent="0.15">
      <c r="A51" s="48"/>
      <c r="B51" s="1236"/>
      <c r="C51" s="1237"/>
      <c r="D51" s="66"/>
      <c r="E51" s="1216" t="s">
        <v>18</v>
      </c>
      <c r="F51" s="1216"/>
      <c r="G51" s="1216"/>
      <c r="H51" s="1216"/>
      <c r="I51" s="1216"/>
      <c r="J51" s="1217"/>
      <c r="K51" s="63" t="s">
        <v>505</v>
      </c>
      <c r="L51" s="64" t="s">
        <v>505</v>
      </c>
      <c r="M51" s="64" t="s">
        <v>505</v>
      </c>
      <c r="N51" s="64" t="s">
        <v>505</v>
      </c>
      <c r="O51" s="65" t="s">
        <v>505</v>
      </c>
      <c r="P51" s="48"/>
      <c r="Q51" s="48"/>
      <c r="R51" s="48"/>
      <c r="S51" s="48"/>
      <c r="T51" s="48"/>
      <c r="U51" s="48"/>
    </row>
    <row r="52" spans="1:21" ht="30.75" customHeight="1" x14ac:dyDescent="0.15">
      <c r="A52" s="48"/>
      <c r="B52" s="1214" t="s">
        <v>19</v>
      </c>
      <c r="C52" s="1215"/>
      <c r="D52" s="66"/>
      <c r="E52" s="1216" t="s">
        <v>20</v>
      </c>
      <c r="F52" s="1216"/>
      <c r="G52" s="1216"/>
      <c r="H52" s="1216"/>
      <c r="I52" s="1216"/>
      <c r="J52" s="1217"/>
      <c r="K52" s="63">
        <v>417</v>
      </c>
      <c r="L52" s="64">
        <v>425</v>
      </c>
      <c r="M52" s="64">
        <v>431</v>
      </c>
      <c r="N52" s="64">
        <v>431</v>
      </c>
      <c r="O52" s="65">
        <v>433</v>
      </c>
      <c r="P52" s="48"/>
      <c r="Q52" s="48"/>
      <c r="R52" s="48"/>
      <c r="S52" s="48"/>
      <c r="T52" s="48"/>
      <c r="U52" s="48"/>
    </row>
    <row r="53" spans="1:21" ht="30.75" customHeight="1" thickBot="1" x14ac:dyDescent="0.2">
      <c r="A53" s="48"/>
      <c r="B53" s="1218" t="s">
        <v>21</v>
      </c>
      <c r="C53" s="1219"/>
      <c r="D53" s="67"/>
      <c r="E53" s="1220" t="s">
        <v>22</v>
      </c>
      <c r="F53" s="1220"/>
      <c r="G53" s="1220"/>
      <c r="H53" s="1220"/>
      <c r="I53" s="1220"/>
      <c r="J53" s="1221"/>
      <c r="K53" s="68">
        <v>455</v>
      </c>
      <c r="L53" s="69">
        <v>471</v>
      </c>
      <c r="M53" s="69">
        <v>452</v>
      </c>
      <c r="N53" s="69">
        <v>423</v>
      </c>
      <c r="O53" s="70">
        <v>335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565</v>
      </c>
      <c r="P55" s="48"/>
      <c r="Q55" s="48"/>
      <c r="R55" s="48"/>
      <c r="S55" s="48"/>
      <c r="T55" s="48"/>
      <c r="U55" s="48"/>
    </row>
    <row r="56" spans="1:21" ht="31.5" customHeight="1" thickBot="1" x14ac:dyDescent="0.2">
      <c r="A56" s="48"/>
      <c r="B56" s="76"/>
      <c r="C56" s="77"/>
      <c r="D56" s="77"/>
      <c r="E56" s="78"/>
      <c r="F56" s="78"/>
      <c r="G56" s="78"/>
      <c r="H56" s="78"/>
      <c r="I56" s="78"/>
      <c r="J56" s="79" t="s">
        <v>2</v>
      </c>
      <c r="K56" s="80" t="s">
        <v>566</v>
      </c>
      <c r="L56" s="81" t="s">
        <v>567</v>
      </c>
      <c r="M56" s="81" t="s">
        <v>568</v>
      </c>
      <c r="N56" s="81" t="s">
        <v>569</v>
      </c>
      <c r="O56" s="82" t="s">
        <v>570</v>
      </c>
      <c r="P56" s="48"/>
      <c r="Q56" s="48"/>
      <c r="R56" s="48"/>
      <c r="S56" s="48"/>
      <c r="T56" s="48"/>
      <c r="U56" s="48"/>
    </row>
    <row r="57" spans="1:21" ht="31.5" customHeight="1" x14ac:dyDescent="0.15">
      <c r="B57" s="1222" t="s">
        <v>25</v>
      </c>
      <c r="C57" s="1223"/>
      <c r="D57" s="1226" t="s">
        <v>26</v>
      </c>
      <c r="E57" s="1227"/>
      <c r="F57" s="1227"/>
      <c r="G57" s="1227"/>
      <c r="H57" s="1227"/>
      <c r="I57" s="1227"/>
      <c r="J57" s="1228"/>
      <c r="K57" s="83"/>
      <c r="L57" s="84"/>
      <c r="M57" s="84"/>
      <c r="N57" s="84"/>
      <c r="O57" s="85"/>
    </row>
    <row r="58" spans="1:21" ht="31.5" customHeight="1" thickBot="1" x14ac:dyDescent="0.2">
      <c r="B58" s="1224"/>
      <c r="C58" s="1225"/>
      <c r="D58" s="1229" t="s">
        <v>27</v>
      </c>
      <c r="E58" s="1230"/>
      <c r="F58" s="1230"/>
      <c r="G58" s="1230"/>
      <c r="H58" s="1230"/>
      <c r="I58" s="1230"/>
      <c r="J58" s="1231"/>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dk4mD2ENenTZexh4HUsRJtaTaGJZ0JBpFx/oavEOiOva7tAdtZA7xlxAhkW5YRSIPrQUGVQ7h140JFF/SygULw==" saltValue="jodov2e/U38amagAwJspM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topLeftCell="C34"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546</v>
      </c>
      <c r="J40" s="100" t="s">
        <v>547</v>
      </c>
      <c r="K40" s="100" t="s">
        <v>548</v>
      </c>
      <c r="L40" s="100" t="s">
        <v>549</v>
      </c>
      <c r="M40" s="101" t="s">
        <v>550</v>
      </c>
    </row>
    <row r="41" spans="2:13" ht="27.75" customHeight="1" x14ac:dyDescent="0.15">
      <c r="B41" s="1252" t="s">
        <v>30</v>
      </c>
      <c r="C41" s="1253"/>
      <c r="D41" s="102"/>
      <c r="E41" s="1254" t="s">
        <v>31</v>
      </c>
      <c r="F41" s="1254"/>
      <c r="G41" s="1254"/>
      <c r="H41" s="1255"/>
      <c r="I41" s="103">
        <v>5790</v>
      </c>
      <c r="J41" s="104">
        <v>5510</v>
      </c>
      <c r="K41" s="104">
        <v>5520</v>
      </c>
      <c r="L41" s="104">
        <v>5290</v>
      </c>
      <c r="M41" s="105">
        <v>5301</v>
      </c>
    </row>
    <row r="42" spans="2:13" ht="27.75" customHeight="1" x14ac:dyDescent="0.15">
      <c r="B42" s="1242"/>
      <c r="C42" s="1243"/>
      <c r="D42" s="106"/>
      <c r="E42" s="1246" t="s">
        <v>32</v>
      </c>
      <c r="F42" s="1246"/>
      <c r="G42" s="1246"/>
      <c r="H42" s="1247"/>
      <c r="I42" s="107">
        <v>159</v>
      </c>
      <c r="J42" s="108">
        <v>109</v>
      </c>
      <c r="K42" s="108">
        <v>59</v>
      </c>
      <c r="L42" s="108">
        <v>9</v>
      </c>
      <c r="M42" s="109" t="s">
        <v>505</v>
      </c>
    </row>
    <row r="43" spans="2:13" ht="27.75" customHeight="1" x14ac:dyDescent="0.15">
      <c r="B43" s="1242"/>
      <c r="C43" s="1243"/>
      <c r="D43" s="106"/>
      <c r="E43" s="1246" t="s">
        <v>33</v>
      </c>
      <c r="F43" s="1246"/>
      <c r="G43" s="1246"/>
      <c r="H43" s="1247"/>
      <c r="I43" s="107">
        <v>1535</v>
      </c>
      <c r="J43" s="108">
        <v>1555</v>
      </c>
      <c r="K43" s="108">
        <v>1492</v>
      </c>
      <c r="L43" s="108">
        <v>1431</v>
      </c>
      <c r="M43" s="109">
        <v>1439</v>
      </c>
    </row>
    <row r="44" spans="2:13" ht="27.75" customHeight="1" x14ac:dyDescent="0.15">
      <c r="B44" s="1242"/>
      <c r="C44" s="1243"/>
      <c r="D44" s="106"/>
      <c r="E44" s="1246" t="s">
        <v>34</v>
      </c>
      <c r="F44" s="1246"/>
      <c r="G44" s="1246"/>
      <c r="H44" s="1247"/>
      <c r="I44" s="107">
        <v>140</v>
      </c>
      <c r="J44" s="108">
        <v>141</v>
      </c>
      <c r="K44" s="108">
        <v>126</v>
      </c>
      <c r="L44" s="108">
        <v>175</v>
      </c>
      <c r="M44" s="109">
        <v>282</v>
      </c>
    </row>
    <row r="45" spans="2:13" ht="27.75" customHeight="1" x14ac:dyDescent="0.15">
      <c r="B45" s="1242"/>
      <c r="C45" s="1243"/>
      <c r="D45" s="106"/>
      <c r="E45" s="1246" t="s">
        <v>35</v>
      </c>
      <c r="F45" s="1246"/>
      <c r="G45" s="1246"/>
      <c r="H45" s="1247"/>
      <c r="I45" s="107">
        <v>777</v>
      </c>
      <c r="J45" s="108">
        <v>860</v>
      </c>
      <c r="K45" s="108">
        <v>823</v>
      </c>
      <c r="L45" s="108">
        <v>826</v>
      </c>
      <c r="M45" s="109">
        <v>806</v>
      </c>
    </row>
    <row r="46" spans="2:13" ht="27.75" customHeight="1" x14ac:dyDescent="0.15">
      <c r="B46" s="1242"/>
      <c r="C46" s="1243"/>
      <c r="D46" s="110"/>
      <c r="E46" s="1246" t="s">
        <v>36</v>
      </c>
      <c r="F46" s="1246"/>
      <c r="G46" s="1246"/>
      <c r="H46" s="1247"/>
      <c r="I46" s="107" t="s">
        <v>505</v>
      </c>
      <c r="J46" s="108" t="s">
        <v>505</v>
      </c>
      <c r="K46" s="108" t="s">
        <v>505</v>
      </c>
      <c r="L46" s="108" t="s">
        <v>505</v>
      </c>
      <c r="M46" s="109" t="s">
        <v>505</v>
      </c>
    </row>
    <row r="47" spans="2:13" ht="27.75" customHeight="1" x14ac:dyDescent="0.15">
      <c r="B47" s="1242"/>
      <c r="C47" s="1243"/>
      <c r="D47" s="111"/>
      <c r="E47" s="1256" t="s">
        <v>37</v>
      </c>
      <c r="F47" s="1257"/>
      <c r="G47" s="1257"/>
      <c r="H47" s="1258"/>
      <c r="I47" s="107" t="s">
        <v>505</v>
      </c>
      <c r="J47" s="108" t="s">
        <v>505</v>
      </c>
      <c r="K47" s="108" t="s">
        <v>505</v>
      </c>
      <c r="L47" s="108" t="s">
        <v>505</v>
      </c>
      <c r="M47" s="109" t="s">
        <v>505</v>
      </c>
    </row>
    <row r="48" spans="2:13" ht="27.75" customHeight="1" x14ac:dyDescent="0.15">
      <c r="B48" s="1242"/>
      <c r="C48" s="1243"/>
      <c r="D48" s="106"/>
      <c r="E48" s="1246" t="s">
        <v>38</v>
      </c>
      <c r="F48" s="1246"/>
      <c r="G48" s="1246"/>
      <c r="H48" s="1247"/>
      <c r="I48" s="107" t="s">
        <v>505</v>
      </c>
      <c r="J48" s="108" t="s">
        <v>505</v>
      </c>
      <c r="K48" s="108" t="s">
        <v>505</v>
      </c>
      <c r="L48" s="108" t="s">
        <v>505</v>
      </c>
      <c r="M48" s="109" t="s">
        <v>505</v>
      </c>
    </row>
    <row r="49" spans="2:13" ht="27.75" customHeight="1" x14ac:dyDescent="0.15">
      <c r="B49" s="1244"/>
      <c r="C49" s="1245"/>
      <c r="D49" s="106"/>
      <c r="E49" s="1246" t="s">
        <v>39</v>
      </c>
      <c r="F49" s="1246"/>
      <c r="G49" s="1246"/>
      <c r="H49" s="1247"/>
      <c r="I49" s="107" t="s">
        <v>505</v>
      </c>
      <c r="J49" s="108" t="s">
        <v>505</v>
      </c>
      <c r="K49" s="108" t="s">
        <v>505</v>
      </c>
      <c r="L49" s="108" t="s">
        <v>505</v>
      </c>
      <c r="M49" s="109" t="s">
        <v>505</v>
      </c>
    </row>
    <row r="50" spans="2:13" ht="27.75" customHeight="1" x14ac:dyDescent="0.15">
      <c r="B50" s="1240" t="s">
        <v>40</v>
      </c>
      <c r="C50" s="1241"/>
      <c r="D50" s="112"/>
      <c r="E50" s="1246" t="s">
        <v>41</v>
      </c>
      <c r="F50" s="1246"/>
      <c r="G50" s="1246"/>
      <c r="H50" s="1247"/>
      <c r="I50" s="107">
        <v>733</v>
      </c>
      <c r="J50" s="108">
        <v>699</v>
      </c>
      <c r="K50" s="108">
        <v>702</v>
      </c>
      <c r="L50" s="108">
        <v>799</v>
      </c>
      <c r="M50" s="109">
        <v>1024</v>
      </c>
    </row>
    <row r="51" spans="2:13" ht="27.75" customHeight="1" x14ac:dyDescent="0.15">
      <c r="B51" s="1242"/>
      <c r="C51" s="1243"/>
      <c r="D51" s="106"/>
      <c r="E51" s="1246" t="s">
        <v>42</v>
      </c>
      <c r="F51" s="1246"/>
      <c r="G51" s="1246"/>
      <c r="H51" s="1247"/>
      <c r="I51" s="107" t="s">
        <v>505</v>
      </c>
      <c r="J51" s="108" t="s">
        <v>505</v>
      </c>
      <c r="K51" s="108" t="s">
        <v>505</v>
      </c>
      <c r="L51" s="108" t="s">
        <v>505</v>
      </c>
      <c r="M51" s="109" t="s">
        <v>505</v>
      </c>
    </row>
    <row r="52" spans="2:13" ht="27.75" customHeight="1" x14ac:dyDescent="0.15">
      <c r="B52" s="1244"/>
      <c r="C52" s="1245"/>
      <c r="D52" s="106"/>
      <c r="E52" s="1246" t="s">
        <v>43</v>
      </c>
      <c r="F52" s="1246"/>
      <c r="G52" s="1246"/>
      <c r="H52" s="1247"/>
      <c r="I52" s="107">
        <v>5195</v>
      </c>
      <c r="J52" s="108">
        <v>5165</v>
      </c>
      <c r="K52" s="108">
        <v>5274</v>
      </c>
      <c r="L52" s="108">
        <v>5187</v>
      </c>
      <c r="M52" s="109">
        <v>5236</v>
      </c>
    </row>
    <row r="53" spans="2:13" ht="27.75" customHeight="1" thickBot="1" x14ac:dyDescent="0.2">
      <c r="B53" s="1248" t="s">
        <v>44</v>
      </c>
      <c r="C53" s="1249"/>
      <c r="D53" s="113"/>
      <c r="E53" s="1250" t="s">
        <v>45</v>
      </c>
      <c r="F53" s="1250"/>
      <c r="G53" s="1250"/>
      <c r="H53" s="1251"/>
      <c r="I53" s="114">
        <v>2471</v>
      </c>
      <c r="J53" s="115">
        <v>2310</v>
      </c>
      <c r="K53" s="115">
        <v>2044</v>
      </c>
      <c r="L53" s="115">
        <v>1745</v>
      </c>
      <c r="M53" s="116">
        <v>1569</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k2as+Y3bKBGYtrezcYLlAXZwR5wwWBawM6LFbeLVurhuwJ+EYeTiFuq0qRq9CGVw7JOT7rNY+GNgL0fx3Y/8Og==" saltValue="Ea+KHc791AiXggnzPSs52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abSelected="1" topLeftCell="A42" zoomScale="70" zoomScaleNormal="70" zoomScaleSheetLayoutView="100" workbookViewId="0">
      <selection activeCell="C56" sqref="C56:E56"/>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548</v>
      </c>
      <c r="G54" s="125" t="s">
        <v>549</v>
      </c>
      <c r="H54" s="126" t="s">
        <v>550</v>
      </c>
    </row>
    <row r="55" spans="2:8" ht="52.5" customHeight="1" x14ac:dyDescent="0.15">
      <c r="B55" s="127"/>
      <c r="C55" s="1267" t="s">
        <v>48</v>
      </c>
      <c r="D55" s="1267"/>
      <c r="E55" s="1268"/>
      <c r="F55" s="128">
        <v>224</v>
      </c>
      <c r="G55" s="128">
        <v>282</v>
      </c>
      <c r="H55" s="129">
        <v>422</v>
      </c>
    </row>
    <row r="56" spans="2:8" ht="52.5" customHeight="1" x14ac:dyDescent="0.15">
      <c r="B56" s="130"/>
      <c r="C56" s="1269" t="s">
        <v>49</v>
      </c>
      <c r="D56" s="1269"/>
      <c r="E56" s="1270"/>
      <c r="F56" s="131">
        <v>43</v>
      </c>
      <c r="G56" s="131">
        <v>43</v>
      </c>
      <c r="H56" s="132">
        <v>43</v>
      </c>
    </row>
    <row r="57" spans="2:8" ht="53.25" customHeight="1" x14ac:dyDescent="0.15">
      <c r="B57" s="130"/>
      <c r="C57" s="1271" t="s">
        <v>50</v>
      </c>
      <c r="D57" s="1271"/>
      <c r="E57" s="1272"/>
      <c r="F57" s="133">
        <v>151</v>
      </c>
      <c r="G57" s="133">
        <v>152</v>
      </c>
      <c r="H57" s="134">
        <v>154</v>
      </c>
    </row>
    <row r="58" spans="2:8" ht="45.75" customHeight="1" x14ac:dyDescent="0.15">
      <c r="B58" s="135"/>
      <c r="C58" s="1259" t="s">
        <v>571</v>
      </c>
      <c r="D58" s="1260"/>
      <c r="E58" s="1261"/>
      <c r="F58" s="136">
        <v>120</v>
      </c>
      <c r="G58" s="136">
        <v>120</v>
      </c>
      <c r="H58" s="137">
        <v>121</v>
      </c>
    </row>
    <row r="59" spans="2:8" ht="45.75" customHeight="1" x14ac:dyDescent="0.15">
      <c r="B59" s="135"/>
      <c r="C59" s="1259" t="s">
        <v>572</v>
      </c>
      <c r="D59" s="1260"/>
      <c r="E59" s="1261"/>
      <c r="F59" s="136">
        <v>27</v>
      </c>
      <c r="G59" s="136">
        <v>27</v>
      </c>
      <c r="H59" s="137">
        <v>27</v>
      </c>
    </row>
    <row r="60" spans="2:8" ht="45.75" customHeight="1" x14ac:dyDescent="0.15">
      <c r="B60" s="135"/>
      <c r="C60" s="1259" t="s">
        <v>573</v>
      </c>
      <c r="D60" s="1260"/>
      <c r="E60" s="1261"/>
      <c r="F60" s="136">
        <v>0</v>
      </c>
      <c r="G60" s="136">
        <v>1</v>
      </c>
      <c r="H60" s="137">
        <v>3</v>
      </c>
    </row>
    <row r="61" spans="2:8" ht="45.75" customHeight="1" x14ac:dyDescent="0.15">
      <c r="B61" s="135"/>
      <c r="C61" s="1259" t="s">
        <v>574</v>
      </c>
      <c r="D61" s="1260"/>
      <c r="E61" s="1261"/>
      <c r="F61" s="136">
        <v>1</v>
      </c>
      <c r="G61" s="136">
        <v>1</v>
      </c>
      <c r="H61" s="137">
        <v>1</v>
      </c>
    </row>
    <row r="62" spans="2:8" ht="45.75" customHeight="1" thickBot="1" x14ac:dyDescent="0.2">
      <c r="B62" s="138"/>
      <c r="C62" s="1262" t="s">
        <v>575</v>
      </c>
      <c r="D62" s="1263"/>
      <c r="E62" s="1264"/>
      <c r="F62" s="139">
        <v>1</v>
      </c>
      <c r="G62" s="139">
        <v>1</v>
      </c>
      <c r="H62" s="140">
        <v>1</v>
      </c>
    </row>
    <row r="63" spans="2:8" ht="52.5" customHeight="1" thickBot="1" x14ac:dyDescent="0.2">
      <c r="B63" s="141"/>
      <c r="C63" s="1265" t="s">
        <v>51</v>
      </c>
      <c r="D63" s="1265"/>
      <c r="E63" s="1266"/>
      <c r="F63" s="142">
        <v>418</v>
      </c>
      <c r="G63" s="142">
        <v>477</v>
      </c>
      <c r="H63" s="143">
        <v>619</v>
      </c>
    </row>
    <row r="64" spans="2:8" ht="15" customHeight="1" x14ac:dyDescent="0.15"/>
  </sheetData>
  <sheetProtection algorithmName="SHA-512" hashValue="dVremC0E507T+mNwRW5Hs9UD25Ry72gEbMUJ3JxqPp0ByueiHrl8zt0TPJCo9iVjjBhzOSdqN5aYuIaM6MUnzw==" saltValue="VfcUrESSMaZH/XZTIlzB7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544</v>
      </c>
      <c r="G2" s="157"/>
      <c r="H2" s="158"/>
    </row>
    <row r="3" spans="1:8" x14ac:dyDescent="0.15">
      <c r="A3" s="154" t="s">
        <v>537</v>
      </c>
      <c r="B3" s="159"/>
      <c r="C3" s="160"/>
      <c r="D3" s="161">
        <v>21632</v>
      </c>
      <c r="E3" s="162"/>
      <c r="F3" s="163">
        <v>67293</v>
      </c>
      <c r="G3" s="164"/>
      <c r="H3" s="165"/>
    </row>
    <row r="4" spans="1:8" x14ac:dyDescent="0.15">
      <c r="A4" s="166"/>
      <c r="B4" s="167"/>
      <c r="C4" s="168"/>
      <c r="D4" s="169">
        <v>14605</v>
      </c>
      <c r="E4" s="170"/>
      <c r="F4" s="171">
        <v>35076</v>
      </c>
      <c r="G4" s="172"/>
      <c r="H4" s="173"/>
    </row>
    <row r="5" spans="1:8" x14ac:dyDescent="0.15">
      <c r="A5" s="154" t="s">
        <v>539</v>
      </c>
      <c r="B5" s="159"/>
      <c r="C5" s="160"/>
      <c r="D5" s="161">
        <v>16960</v>
      </c>
      <c r="E5" s="162"/>
      <c r="F5" s="163">
        <v>67343</v>
      </c>
      <c r="G5" s="164"/>
      <c r="H5" s="165"/>
    </row>
    <row r="6" spans="1:8" x14ac:dyDescent="0.15">
      <c r="A6" s="166"/>
      <c r="B6" s="167"/>
      <c r="C6" s="168"/>
      <c r="D6" s="169">
        <v>9674</v>
      </c>
      <c r="E6" s="170"/>
      <c r="F6" s="171">
        <v>32865</v>
      </c>
      <c r="G6" s="172"/>
      <c r="H6" s="173"/>
    </row>
    <row r="7" spans="1:8" x14ac:dyDescent="0.15">
      <c r="A7" s="154" t="s">
        <v>540</v>
      </c>
      <c r="B7" s="159"/>
      <c r="C7" s="160"/>
      <c r="D7" s="161">
        <v>33155</v>
      </c>
      <c r="E7" s="162"/>
      <c r="F7" s="163">
        <v>73475</v>
      </c>
      <c r="G7" s="164"/>
      <c r="H7" s="165"/>
    </row>
    <row r="8" spans="1:8" x14ac:dyDescent="0.15">
      <c r="A8" s="166"/>
      <c r="B8" s="167"/>
      <c r="C8" s="168"/>
      <c r="D8" s="169">
        <v>23302</v>
      </c>
      <c r="E8" s="170"/>
      <c r="F8" s="171">
        <v>43072</v>
      </c>
      <c r="G8" s="172"/>
      <c r="H8" s="173"/>
    </row>
    <row r="9" spans="1:8" x14ac:dyDescent="0.15">
      <c r="A9" s="154" t="s">
        <v>541</v>
      </c>
      <c r="B9" s="159"/>
      <c r="C9" s="160"/>
      <c r="D9" s="161">
        <v>15358</v>
      </c>
      <c r="E9" s="162"/>
      <c r="F9" s="163">
        <v>87464</v>
      </c>
      <c r="G9" s="164"/>
      <c r="H9" s="165"/>
    </row>
    <row r="10" spans="1:8" x14ac:dyDescent="0.15">
      <c r="A10" s="166"/>
      <c r="B10" s="167"/>
      <c r="C10" s="168"/>
      <c r="D10" s="169">
        <v>9558</v>
      </c>
      <c r="E10" s="170"/>
      <c r="F10" s="171">
        <v>47479</v>
      </c>
      <c r="G10" s="172"/>
      <c r="H10" s="173"/>
    </row>
    <row r="11" spans="1:8" x14ac:dyDescent="0.15">
      <c r="A11" s="154" t="s">
        <v>542</v>
      </c>
      <c r="B11" s="159"/>
      <c r="C11" s="160"/>
      <c r="D11" s="161">
        <v>13689</v>
      </c>
      <c r="E11" s="162"/>
      <c r="F11" s="163">
        <v>96248</v>
      </c>
      <c r="G11" s="164"/>
      <c r="H11" s="165"/>
    </row>
    <row r="12" spans="1:8" x14ac:dyDescent="0.15">
      <c r="A12" s="166"/>
      <c r="B12" s="167"/>
      <c r="C12" s="174"/>
      <c r="D12" s="169">
        <v>5865</v>
      </c>
      <c r="E12" s="170"/>
      <c r="F12" s="171">
        <v>55768</v>
      </c>
      <c r="G12" s="172"/>
      <c r="H12" s="173"/>
    </row>
    <row r="13" spans="1:8" x14ac:dyDescent="0.15">
      <c r="A13" s="154"/>
      <c r="B13" s="159"/>
      <c r="C13" s="175"/>
      <c r="D13" s="176">
        <v>20159</v>
      </c>
      <c r="E13" s="177"/>
      <c r="F13" s="178">
        <v>78365</v>
      </c>
      <c r="G13" s="179"/>
      <c r="H13" s="165"/>
    </row>
    <row r="14" spans="1:8" x14ac:dyDescent="0.15">
      <c r="A14" s="166"/>
      <c r="B14" s="167"/>
      <c r="C14" s="168"/>
      <c r="D14" s="169">
        <v>12601</v>
      </c>
      <c r="E14" s="170"/>
      <c r="F14" s="171">
        <v>42852</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6.39</v>
      </c>
      <c r="C19" s="180">
        <f>ROUND(VALUE(SUBSTITUTE(実質収支比率等に係る経年分析!G$48,"▲","-")),2)</f>
        <v>6.44</v>
      </c>
      <c r="D19" s="180">
        <f>ROUND(VALUE(SUBSTITUTE(実質収支比率等に係る経年分析!H$48,"▲","-")),2)</f>
        <v>6.65</v>
      </c>
      <c r="E19" s="180">
        <f>ROUND(VALUE(SUBSTITUTE(実質収支比率等に係る経年分析!I$48,"▲","-")),2)</f>
        <v>3.6</v>
      </c>
      <c r="F19" s="180">
        <f>ROUND(VALUE(SUBSTITUTE(実質収支比率等に係る経年分析!J$48,"▲","-")),2)</f>
        <v>8.14</v>
      </c>
    </row>
    <row r="20" spans="1:11" x14ac:dyDescent="0.15">
      <c r="A20" s="180" t="s">
        <v>55</v>
      </c>
      <c r="B20" s="180">
        <f>ROUND(VALUE(SUBSTITUTE(実質収支比率等に係る経年分析!F$47,"▲","-")),2)</f>
        <v>7.75</v>
      </c>
      <c r="C20" s="180">
        <f>ROUND(VALUE(SUBSTITUTE(実質収支比率等に係る経年分析!G$47,"▲","-")),2)</f>
        <v>5.86</v>
      </c>
      <c r="D20" s="180">
        <f>ROUND(VALUE(SUBSTITUTE(実質収支比率等に係る経年分析!H$47,"▲","-")),2)</f>
        <v>5.33</v>
      </c>
      <c r="E20" s="180">
        <f>ROUND(VALUE(SUBSTITUTE(実質収支比率等に係る経年分析!I$47,"▲","-")),2)</f>
        <v>6.64</v>
      </c>
      <c r="F20" s="180">
        <f>ROUND(VALUE(SUBSTITUTE(実質収支比率等に係る経年分析!J$47,"▲","-")),2)</f>
        <v>9.33</v>
      </c>
    </row>
    <row r="21" spans="1:11" x14ac:dyDescent="0.15">
      <c r="A21" s="180" t="s">
        <v>56</v>
      </c>
      <c r="B21" s="180">
        <f>IF(ISNUMBER(VALUE(SUBSTITUTE(実質収支比率等に係る経年分析!F$49,"▲","-"))),ROUND(VALUE(SUBSTITUTE(実質収支比率等に係る経年分析!F$49,"▲","-")),2),NA())</f>
        <v>-6.96</v>
      </c>
      <c r="C21" s="180">
        <f>IF(ISNUMBER(VALUE(SUBSTITUTE(実質収支比率等に係る経年分析!G$49,"▲","-"))),ROUND(VALUE(SUBSTITUTE(実質収支比率等に係る経年分析!G$49,"▲","-")),2),NA())</f>
        <v>-1.76</v>
      </c>
      <c r="D21" s="180">
        <f>IF(ISNUMBER(VALUE(SUBSTITUTE(実質収支比率等に係る経年分析!H$49,"▲","-"))),ROUND(VALUE(SUBSTITUTE(実質収支比率等に係る経年分析!H$49,"▲","-")),2),NA())</f>
        <v>-0.19</v>
      </c>
      <c r="E21" s="180">
        <f>IF(ISNUMBER(VALUE(SUBSTITUTE(実質収支比率等に係る経年分析!I$49,"▲","-"))),ROUND(VALUE(SUBSTITUTE(実質収支比率等に係る経年分析!I$49,"▲","-")),2),NA())</f>
        <v>-1.62</v>
      </c>
      <c r="F21" s="180">
        <f>IF(ISNUMBER(VALUE(SUBSTITUTE(実質収支比率等に係る経年分析!J$49,"▲","-"))),ROUND(VALUE(SUBSTITUTE(実質収支比率等に係る経年分析!J$49,"▲","-")),2),NA())</f>
        <v>7.86</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農業集落排水事業特別会計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0.3</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0.2</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0.26</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0.17</v>
      </c>
    </row>
    <row r="30" spans="1:11" x14ac:dyDescent="0.15">
      <c r="A30" s="181" t="str">
        <f>IF(連結実質赤字比率に係る赤字・黒字の構成分析!C$40="",NA(),連結実質赤字比率に係る赤字・黒字の構成分析!C$40)</f>
        <v>浄化槽事業特別会計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0.05</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0.03</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0.15</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0.24</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0.24</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0.37</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0.43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0.45</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0.42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0.26</v>
      </c>
    </row>
    <row r="32" spans="1:11" x14ac:dyDescent="0.15">
      <c r="A32" s="181" t="str">
        <f>IF(連結実質赤字比率に係る赤字・黒字の構成分析!C$38="",NA(),連結実質赤字比率に係る赤字・黒字の構成分析!C$38)</f>
        <v>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0.39</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0.73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0.56000000000000005</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0.48</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0.45</v>
      </c>
    </row>
    <row r="33" spans="1:16" x14ac:dyDescent="0.15">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0.68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1.27</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2.0499999999999998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1.65</v>
      </c>
    </row>
    <row r="34" spans="1:16" x14ac:dyDescent="0.15">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2.68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2.15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3.52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3.53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2.4300000000000002</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6.38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6.43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6.65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3.59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8.14</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22.26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22.37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23.24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22.97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20.72</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417</v>
      </c>
      <c r="E42" s="182"/>
      <c r="F42" s="182"/>
      <c r="G42" s="182">
        <f>'実質公債費比率（分子）の構造'!L$52</f>
        <v>425</v>
      </c>
      <c r="H42" s="182"/>
      <c r="I42" s="182"/>
      <c r="J42" s="182">
        <f>'実質公債費比率（分子）の構造'!M$52</f>
        <v>431</v>
      </c>
      <c r="K42" s="182"/>
      <c r="L42" s="182"/>
      <c r="M42" s="182">
        <f>'実質公債費比率（分子）の構造'!N$52</f>
        <v>431</v>
      </c>
      <c r="N42" s="182"/>
      <c r="O42" s="182"/>
      <c r="P42" s="182">
        <f>'実質公債費比率（分子）の構造'!O$52</f>
        <v>433</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63</v>
      </c>
      <c r="C44" s="182"/>
      <c r="D44" s="182"/>
      <c r="E44" s="182">
        <f>'実質公債費比率（分子）の構造'!L$50</f>
        <v>63</v>
      </c>
      <c r="F44" s="182"/>
      <c r="G44" s="182"/>
      <c r="H44" s="182">
        <f>'実質公債費比率（分子）の構造'!M$50</f>
        <v>50</v>
      </c>
      <c r="I44" s="182"/>
      <c r="J44" s="182"/>
      <c r="K44" s="182">
        <f>'実質公債費比率（分子）の構造'!N$50</f>
        <v>50</v>
      </c>
      <c r="L44" s="182"/>
      <c r="M44" s="182"/>
      <c r="N44" s="182">
        <f>'実質公債費比率（分子）の構造'!O$50</f>
        <v>9</v>
      </c>
      <c r="O44" s="182"/>
      <c r="P44" s="182"/>
    </row>
    <row r="45" spans="1:16" x14ac:dyDescent="0.15">
      <c r="A45" s="182" t="s">
        <v>66</v>
      </c>
      <c r="B45" s="182">
        <f>'実質公債費比率（分子）の構造'!K$49</f>
        <v>21</v>
      </c>
      <c r="C45" s="182"/>
      <c r="D45" s="182"/>
      <c r="E45" s="182">
        <f>'実質公債費比率（分子）の構造'!L$49</f>
        <v>21</v>
      </c>
      <c r="F45" s="182"/>
      <c r="G45" s="182"/>
      <c r="H45" s="182">
        <f>'実質公債費比率（分子）の構造'!M$49</f>
        <v>21</v>
      </c>
      <c r="I45" s="182"/>
      <c r="J45" s="182"/>
      <c r="K45" s="182">
        <f>'実質公債費比率（分子）の構造'!N$49</f>
        <v>17</v>
      </c>
      <c r="L45" s="182"/>
      <c r="M45" s="182"/>
      <c r="N45" s="182">
        <f>'実質公債費比率（分子）の構造'!O$49</f>
        <v>16</v>
      </c>
      <c r="O45" s="182"/>
      <c r="P45" s="182"/>
    </row>
    <row r="46" spans="1:16" x14ac:dyDescent="0.15">
      <c r="A46" s="182" t="s">
        <v>67</v>
      </c>
      <c r="B46" s="182">
        <f>'実質公債費比率（分子）の構造'!K$48</f>
        <v>137</v>
      </c>
      <c r="C46" s="182"/>
      <c r="D46" s="182"/>
      <c r="E46" s="182">
        <f>'実質公債費比率（分子）の構造'!L$48</f>
        <v>138</v>
      </c>
      <c r="F46" s="182"/>
      <c r="G46" s="182"/>
      <c r="H46" s="182">
        <f>'実質公債費比率（分子）の構造'!M$48</f>
        <v>141</v>
      </c>
      <c r="I46" s="182"/>
      <c r="J46" s="182"/>
      <c r="K46" s="182">
        <f>'実質公債費比率（分子）の構造'!N$48</f>
        <v>154</v>
      </c>
      <c r="L46" s="182"/>
      <c r="M46" s="182"/>
      <c r="N46" s="182">
        <f>'実質公債費比率（分子）の構造'!O$48</f>
        <v>156</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651</v>
      </c>
      <c r="C49" s="182"/>
      <c r="D49" s="182"/>
      <c r="E49" s="182">
        <f>'実質公債費比率（分子）の構造'!L$45</f>
        <v>674</v>
      </c>
      <c r="F49" s="182"/>
      <c r="G49" s="182"/>
      <c r="H49" s="182">
        <f>'実質公債費比率（分子）の構造'!M$45</f>
        <v>671</v>
      </c>
      <c r="I49" s="182"/>
      <c r="J49" s="182"/>
      <c r="K49" s="182">
        <f>'実質公債費比率（分子）の構造'!N$45</f>
        <v>633</v>
      </c>
      <c r="L49" s="182"/>
      <c r="M49" s="182"/>
      <c r="N49" s="182">
        <f>'実質公債費比率（分子）の構造'!O$45</f>
        <v>587</v>
      </c>
      <c r="O49" s="182"/>
      <c r="P49" s="182"/>
    </row>
    <row r="50" spans="1:16" x14ac:dyDescent="0.15">
      <c r="A50" s="182" t="s">
        <v>71</v>
      </c>
      <c r="B50" s="182" t="e">
        <f>NA()</f>
        <v>#N/A</v>
      </c>
      <c r="C50" s="182">
        <f>IF(ISNUMBER('実質公債費比率（分子）の構造'!K$53),'実質公債費比率（分子）の構造'!K$53,NA())</f>
        <v>455</v>
      </c>
      <c r="D50" s="182" t="e">
        <f>NA()</f>
        <v>#N/A</v>
      </c>
      <c r="E50" s="182" t="e">
        <f>NA()</f>
        <v>#N/A</v>
      </c>
      <c r="F50" s="182">
        <f>IF(ISNUMBER('実質公債費比率（分子）の構造'!L$53),'実質公債費比率（分子）の構造'!L$53,NA())</f>
        <v>471</v>
      </c>
      <c r="G50" s="182" t="e">
        <f>NA()</f>
        <v>#N/A</v>
      </c>
      <c r="H50" s="182" t="e">
        <f>NA()</f>
        <v>#N/A</v>
      </c>
      <c r="I50" s="182">
        <f>IF(ISNUMBER('実質公債費比率（分子）の構造'!M$53),'実質公債費比率（分子）の構造'!M$53,NA())</f>
        <v>452</v>
      </c>
      <c r="J50" s="182" t="e">
        <f>NA()</f>
        <v>#N/A</v>
      </c>
      <c r="K50" s="182" t="e">
        <f>NA()</f>
        <v>#N/A</v>
      </c>
      <c r="L50" s="182">
        <f>IF(ISNUMBER('実質公債費比率（分子）の構造'!N$53),'実質公債費比率（分子）の構造'!N$53,NA())</f>
        <v>423</v>
      </c>
      <c r="M50" s="182" t="e">
        <f>NA()</f>
        <v>#N/A</v>
      </c>
      <c r="N50" s="182" t="e">
        <f>NA()</f>
        <v>#N/A</v>
      </c>
      <c r="O50" s="182">
        <f>IF(ISNUMBER('実質公債費比率（分子）の構造'!O$53),'実質公債費比率（分子）の構造'!O$53,NA())</f>
        <v>335</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5195</v>
      </c>
      <c r="E56" s="181"/>
      <c r="F56" s="181"/>
      <c r="G56" s="181">
        <f>'将来負担比率（分子）の構造'!J$52</f>
        <v>5165</v>
      </c>
      <c r="H56" s="181"/>
      <c r="I56" s="181"/>
      <c r="J56" s="181">
        <f>'将来負担比率（分子）の構造'!K$52</f>
        <v>5274</v>
      </c>
      <c r="K56" s="181"/>
      <c r="L56" s="181"/>
      <c r="M56" s="181">
        <f>'将来負担比率（分子）の構造'!L$52</f>
        <v>5187</v>
      </c>
      <c r="N56" s="181"/>
      <c r="O56" s="181"/>
      <c r="P56" s="181">
        <f>'将来負担比率（分子）の構造'!M$52</f>
        <v>5236</v>
      </c>
    </row>
    <row r="57" spans="1:16" x14ac:dyDescent="0.15">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41</v>
      </c>
      <c r="B58" s="181"/>
      <c r="C58" s="181"/>
      <c r="D58" s="181">
        <f>'将来負担比率（分子）の構造'!I$50</f>
        <v>733</v>
      </c>
      <c r="E58" s="181"/>
      <c r="F58" s="181"/>
      <c r="G58" s="181">
        <f>'将来負担比率（分子）の構造'!J$50</f>
        <v>699</v>
      </c>
      <c r="H58" s="181"/>
      <c r="I58" s="181"/>
      <c r="J58" s="181">
        <f>'将来負担比率（分子）の構造'!K$50</f>
        <v>702</v>
      </c>
      <c r="K58" s="181"/>
      <c r="L58" s="181"/>
      <c r="M58" s="181">
        <f>'将来負担比率（分子）の構造'!L$50</f>
        <v>799</v>
      </c>
      <c r="N58" s="181"/>
      <c r="O58" s="181"/>
      <c r="P58" s="181">
        <f>'将来負担比率（分子）の構造'!M$50</f>
        <v>1024</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777</v>
      </c>
      <c r="C62" s="181"/>
      <c r="D62" s="181"/>
      <c r="E62" s="181">
        <f>'将来負担比率（分子）の構造'!J$45</f>
        <v>860</v>
      </c>
      <c r="F62" s="181"/>
      <c r="G62" s="181"/>
      <c r="H62" s="181">
        <f>'将来負担比率（分子）の構造'!K$45</f>
        <v>823</v>
      </c>
      <c r="I62" s="181"/>
      <c r="J62" s="181"/>
      <c r="K62" s="181">
        <f>'将来負担比率（分子）の構造'!L$45</f>
        <v>826</v>
      </c>
      <c r="L62" s="181"/>
      <c r="M62" s="181"/>
      <c r="N62" s="181">
        <f>'将来負担比率（分子）の構造'!M$45</f>
        <v>806</v>
      </c>
      <c r="O62" s="181"/>
      <c r="P62" s="181"/>
    </row>
    <row r="63" spans="1:16" x14ac:dyDescent="0.15">
      <c r="A63" s="181" t="s">
        <v>34</v>
      </c>
      <c r="B63" s="181">
        <f>'将来負担比率（分子）の構造'!I$44</f>
        <v>140</v>
      </c>
      <c r="C63" s="181"/>
      <c r="D63" s="181"/>
      <c r="E63" s="181">
        <f>'将来負担比率（分子）の構造'!J$44</f>
        <v>141</v>
      </c>
      <c r="F63" s="181"/>
      <c r="G63" s="181"/>
      <c r="H63" s="181">
        <f>'将来負担比率（分子）の構造'!K$44</f>
        <v>126</v>
      </c>
      <c r="I63" s="181"/>
      <c r="J63" s="181"/>
      <c r="K63" s="181">
        <f>'将来負担比率（分子）の構造'!L$44</f>
        <v>175</v>
      </c>
      <c r="L63" s="181"/>
      <c r="M63" s="181"/>
      <c r="N63" s="181">
        <f>'将来負担比率（分子）の構造'!M$44</f>
        <v>282</v>
      </c>
      <c r="O63" s="181"/>
      <c r="P63" s="181"/>
    </row>
    <row r="64" spans="1:16" x14ac:dyDescent="0.15">
      <c r="A64" s="181" t="s">
        <v>33</v>
      </c>
      <c r="B64" s="181">
        <f>'将来負担比率（分子）の構造'!I$43</f>
        <v>1535</v>
      </c>
      <c r="C64" s="181"/>
      <c r="D64" s="181"/>
      <c r="E64" s="181">
        <f>'将来負担比率（分子）の構造'!J$43</f>
        <v>1555</v>
      </c>
      <c r="F64" s="181"/>
      <c r="G64" s="181"/>
      <c r="H64" s="181">
        <f>'将来負担比率（分子）の構造'!K$43</f>
        <v>1492</v>
      </c>
      <c r="I64" s="181"/>
      <c r="J64" s="181"/>
      <c r="K64" s="181">
        <f>'将来負担比率（分子）の構造'!L$43</f>
        <v>1431</v>
      </c>
      <c r="L64" s="181"/>
      <c r="M64" s="181"/>
      <c r="N64" s="181">
        <f>'将来負担比率（分子）の構造'!M$43</f>
        <v>1439</v>
      </c>
      <c r="O64" s="181"/>
      <c r="P64" s="181"/>
    </row>
    <row r="65" spans="1:16" x14ac:dyDescent="0.15">
      <c r="A65" s="181" t="s">
        <v>32</v>
      </c>
      <c r="B65" s="181">
        <f>'将来負担比率（分子）の構造'!I$42</f>
        <v>159</v>
      </c>
      <c r="C65" s="181"/>
      <c r="D65" s="181"/>
      <c r="E65" s="181">
        <f>'将来負担比率（分子）の構造'!J$42</f>
        <v>109</v>
      </c>
      <c r="F65" s="181"/>
      <c r="G65" s="181"/>
      <c r="H65" s="181">
        <f>'将来負担比率（分子）の構造'!K$42</f>
        <v>59</v>
      </c>
      <c r="I65" s="181"/>
      <c r="J65" s="181"/>
      <c r="K65" s="181">
        <f>'将来負担比率（分子）の構造'!L$42</f>
        <v>9</v>
      </c>
      <c r="L65" s="181"/>
      <c r="M65" s="181"/>
      <c r="N65" s="181" t="str">
        <f>'将来負担比率（分子）の構造'!M$42</f>
        <v>-</v>
      </c>
      <c r="O65" s="181"/>
      <c r="P65" s="181"/>
    </row>
    <row r="66" spans="1:16" x14ac:dyDescent="0.15">
      <c r="A66" s="181" t="s">
        <v>31</v>
      </c>
      <c r="B66" s="181">
        <f>'将来負担比率（分子）の構造'!I$41</f>
        <v>5790</v>
      </c>
      <c r="C66" s="181"/>
      <c r="D66" s="181"/>
      <c r="E66" s="181">
        <f>'将来負担比率（分子）の構造'!J$41</f>
        <v>5510</v>
      </c>
      <c r="F66" s="181"/>
      <c r="G66" s="181"/>
      <c r="H66" s="181">
        <f>'将来負担比率（分子）の構造'!K$41</f>
        <v>5520</v>
      </c>
      <c r="I66" s="181"/>
      <c r="J66" s="181"/>
      <c r="K66" s="181">
        <f>'将来負担比率（分子）の構造'!L$41</f>
        <v>5290</v>
      </c>
      <c r="L66" s="181"/>
      <c r="M66" s="181"/>
      <c r="N66" s="181">
        <f>'将来負担比率（分子）の構造'!M$41</f>
        <v>5301</v>
      </c>
      <c r="O66" s="181"/>
      <c r="P66" s="181"/>
    </row>
    <row r="67" spans="1:16" x14ac:dyDescent="0.15">
      <c r="A67" s="181" t="s">
        <v>75</v>
      </c>
      <c r="B67" s="181" t="e">
        <f>NA()</f>
        <v>#N/A</v>
      </c>
      <c r="C67" s="181">
        <f>IF(ISNUMBER('将来負担比率（分子）の構造'!I$53), IF('将来負担比率（分子）の構造'!I$53 &lt; 0, 0, '将来負担比率（分子）の構造'!I$53), NA())</f>
        <v>2471</v>
      </c>
      <c r="D67" s="181" t="e">
        <f>NA()</f>
        <v>#N/A</v>
      </c>
      <c r="E67" s="181" t="e">
        <f>NA()</f>
        <v>#N/A</v>
      </c>
      <c r="F67" s="181">
        <f>IF(ISNUMBER('将来負担比率（分子）の構造'!J$53), IF('将来負担比率（分子）の構造'!J$53 &lt; 0, 0, '将来負担比率（分子）の構造'!J$53), NA())</f>
        <v>2310</v>
      </c>
      <c r="G67" s="181" t="e">
        <f>NA()</f>
        <v>#N/A</v>
      </c>
      <c r="H67" s="181" t="e">
        <f>NA()</f>
        <v>#N/A</v>
      </c>
      <c r="I67" s="181">
        <f>IF(ISNUMBER('将来負担比率（分子）の構造'!K$53), IF('将来負担比率（分子）の構造'!K$53 &lt; 0, 0, '将来負担比率（分子）の構造'!K$53), NA())</f>
        <v>2044</v>
      </c>
      <c r="J67" s="181" t="e">
        <f>NA()</f>
        <v>#N/A</v>
      </c>
      <c r="K67" s="181" t="e">
        <f>NA()</f>
        <v>#N/A</v>
      </c>
      <c r="L67" s="181">
        <f>IF(ISNUMBER('将来負担比率（分子）の構造'!L$53), IF('将来負担比率（分子）の構造'!L$53 &lt; 0, 0, '将来負担比率（分子）の構造'!L$53), NA())</f>
        <v>1745</v>
      </c>
      <c r="M67" s="181" t="e">
        <f>NA()</f>
        <v>#N/A</v>
      </c>
      <c r="N67" s="181" t="e">
        <f>NA()</f>
        <v>#N/A</v>
      </c>
      <c r="O67" s="181">
        <f>IF(ISNUMBER('将来負担比率（分子）の構造'!M$53), IF('将来負担比率（分子）の構造'!M$53 &lt; 0, 0, '将来負担比率（分子）の構造'!M$53), NA())</f>
        <v>1569</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224</v>
      </c>
      <c r="C72" s="185">
        <f>基金残高に係る経年分析!G55</f>
        <v>282</v>
      </c>
      <c r="D72" s="185">
        <f>基金残高に係る経年分析!H55</f>
        <v>422</v>
      </c>
    </row>
    <row r="73" spans="1:16" x14ac:dyDescent="0.15">
      <c r="A73" s="184" t="s">
        <v>78</v>
      </c>
      <c r="B73" s="185">
        <f>基金残高に係る経年分析!F56</f>
        <v>43</v>
      </c>
      <c r="C73" s="185">
        <f>基金残高に係る経年分析!G56</f>
        <v>43</v>
      </c>
      <c r="D73" s="185">
        <f>基金残高に係る経年分析!H56</f>
        <v>43</v>
      </c>
    </row>
    <row r="74" spans="1:16" x14ac:dyDescent="0.15">
      <c r="A74" s="184" t="s">
        <v>79</v>
      </c>
      <c r="B74" s="185">
        <f>基金残高に係る経年分析!F57</f>
        <v>151</v>
      </c>
      <c r="C74" s="185">
        <f>基金残高に係る経年分析!G57</f>
        <v>152</v>
      </c>
      <c r="D74" s="185">
        <f>基金残高に係る経年分析!H57</f>
        <v>154</v>
      </c>
    </row>
  </sheetData>
  <sheetProtection algorithmName="SHA-512" hashValue="z0z1jbMIeqqZonWbi+zQMtul+tJO5a+/LZSbZIASfL2mBCHu3hMY/OU4AE0W/R23Y2bUmIEBGStT0fMIUnTpUg==" saltValue="xbGKxIpJyDpfU9+c4iTEl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55" zoomScaleNormal="55"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212</v>
      </c>
      <c r="DI1" s="762"/>
      <c r="DJ1" s="762"/>
      <c r="DK1" s="762"/>
      <c r="DL1" s="762"/>
      <c r="DM1" s="762"/>
      <c r="DN1" s="763"/>
      <c r="DO1" s="226"/>
      <c r="DP1" s="761" t="s">
        <v>213</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3" t="s">
        <v>215</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216</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217</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15">
      <c r="B4" s="703" t="s">
        <v>1</v>
      </c>
      <c r="C4" s="704"/>
      <c r="D4" s="704"/>
      <c r="E4" s="704"/>
      <c r="F4" s="704"/>
      <c r="G4" s="704"/>
      <c r="H4" s="704"/>
      <c r="I4" s="704"/>
      <c r="J4" s="704"/>
      <c r="K4" s="704"/>
      <c r="L4" s="704"/>
      <c r="M4" s="704"/>
      <c r="N4" s="704"/>
      <c r="O4" s="704"/>
      <c r="P4" s="704"/>
      <c r="Q4" s="705"/>
      <c r="R4" s="703" t="s">
        <v>218</v>
      </c>
      <c r="S4" s="704"/>
      <c r="T4" s="704"/>
      <c r="U4" s="704"/>
      <c r="V4" s="704"/>
      <c r="W4" s="704"/>
      <c r="X4" s="704"/>
      <c r="Y4" s="705"/>
      <c r="Z4" s="703" t="s">
        <v>219</v>
      </c>
      <c r="AA4" s="704"/>
      <c r="AB4" s="704"/>
      <c r="AC4" s="705"/>
      <c r="AD4" s="703" t="s">
        <v>220</v>
      </c>
      <c r="AE4" s="704"/>
      <c r="AF4" s="704"/>
      <c r="AG4" s="704"/>
      <c r="AH4" s="704"/>
      <c r="AI4" s="704"/>
      <c r="AJ4" s="704"/>
      <c r="AK4" s="705"/>
      <c r="AL4" s="703" t="s">
        <v>219</v>
      </c>
      <c r="AM4" s="704"/>
      <c r="AN4" s="704"/>
      <c r="AO4" s="705"/>
      <c r="AP4" s="764" t="s">
        <v>221</v>
      </c>
      <c r="AQ4" s="764"/>
      <c r="AR4" s="764"/>
      <c r="AS4" s="764"/>
      <c r="AT4" s="764"/>
      <c r="AU4" s="764"/>
      <c r="AV4" s="764"/>
      <c r="AW4" s="764"/>
      <c r="AX4" s="764"/>
      <c r="AY4" s="764"/>
      <c r="AZ4" s="764"/>
      <c r="BA4" s="764"/>
      <c r="BB4" s="764"/>
      <c r="BC4" s="764"/>
      <c r="BD4" s="764"/>
      <c r="BE4" s="764"/>
      <c r="BF4" s="764"/>
      <c r="BG4" s="764" t="s">
        <v>222</v>
      </c>
      <c r="BH4" s="764"/>
      <c r="BI4" s="764"/>
      <c r="BJ4" s="764"/>
      <c r="BK4" s="764"/>
      <c r="BL4" s="764"/>
      <c r="BM4" s="764"/>
      <c r="BN4" s="764"/>
      <c r="BO4" s="764" t="s">
        <v>219</v>
      </c>
      <c r="BP4" s="764"/>
      <c r="BQ4" s="764"/>
      <c r="BR4" s="764"/>
      <c r="BS4" s="764" t="s">
        <v>223</v>
      </c>
      <c r="BT4" s="764"/>
      <c r="BU4" s="764"/>
      <c r="BV4" s="764"/>
      <c r="BW4" s="764"/>
      <c r="BX4" s="764"/>
      <c r="BY4" s="764"/>
      <c r="BZ4" s="764"/>
      <c r="CA4" s="764"/>
      <c r="CB4" s="764"/>
      <c r="CD4" s="746" t="s">
        <v>224</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15">
      <c r="B5" s="710" t="s">
        <v>225</v>
      </c>
      <c r="C5" s="711"/>
      <c r="D5" s="711"/>
      <c r="E5" s="711"/>
      <c r="F5" s="711"/>
      <c r="G5" s="711"/>
      <c r="H5" s="711"/>
      <c r="I5" s="711"/>
      <c r="J5" s="711"/>
      <c r="K5" s="711"/>
      <c r="L5" s="711"/>
      <c r="M5" s="711"/>
      <c r="N5" s="711"/>
      <c r="O5" s="711"/>
      <c r="P5" s="711"/>
      <c r="Q5" s="712"/>
      <c r="R5" s="697">
        <v>3072838</v>
      </c>
      <c r="S5" s="698"/>
      <c r="T5" s="698"/>
      <c r="U5" s="698"/>
      <c r="V5" s="698"/>
      <c r="W5" s="698"/>
      <c r="X5" s="698"/>
      <c r="Y5" s="741"/>
      <c r="Z5" s="759">
        <v>34.1</v>
      </c>
      <c r="AA5" s="759"/>
      <c r="AB5" s="759"/>
      <c r="AC5" s="759"/>
      <c r="AD5" s="760">
        <v>3072838</v>
      </c>
      <c r="AE5" s="760"/>
      <c r="AF5" s="760"/>
      <c r="AG5" s="760"/>
      <c r="AH5" s="760"/>
      <c r="AI5" s="760"/>
      <c r="AJ5" s="760"/>
      <c r="AK5" s="760"/>
      <c r="AL5" s="742">
        <v>73.099999999999994</v>
      </c>
      <c r="AM5" s="715"/>
      <c r="AN5" s="715"/>
      <c r="AO5" s="743"/>
      <c r="AP5" s="710" t="s">
        <v>226</v>
      </c>
      <c r="AQ5" s="711"/>
      <c r="AR5" s="711"/>
      <c r="AS5" s="711"/>
      <c r="AT5" s="711"/>
      <c r="AU5" s="711"/>
      <c r="AV5" s="711"/>
      <c r="AW5" s="711"/>
      <c r="AX5" s="711"/>
      <c r="AY5" s="711"/>
      <c r="AZ5" s="711"/>
      <c r="BA5" s="711"/>
      <c r="BB5" s="711"/>
      <c r="BC5" s="711"/>
      <c r="BD5" s="711"/>
      <c r="BE5" s="711"/>
      <c r="BF5" s="712"/>
      <c r="BG5" s="642">
        <v>3072838</v>
      </c>
      <c r="BH5" s="643"/>
      <c r="BI5" s="643"/>
      <c r="BJ5" s="643"/>
      <c r="BK5" s="643"/>
      <c r="BL5" s="643"/>
      <c r="BM5" s="643"/>
      <c r="BN5" s="644"/>
      <c r="BO5" s="675">
        <v>100</v>
      </c>
      <c r="BP5" s="675"/>
      <c r="BQ5" s="675"/>
      <c r="BR5" s="675"/>
      <c r="BS5" s="676" t="s">
        <v>227</v>
      </c>
      <c r="BT5" s="676"/>
      <c r="BU5" s="676"/>
      <c r="BV5" s="676"/>
      <c r="BW5" s="676"/>
      <c r="BX5" s="676"/>
      <c r="BY5" s="676"/>
      <c r="BZ5" s="676"/>
      <c r="CA5" s="676"/>
      <c r="CB5" s="730"/>
      <c r="CD5" s="746" t="s">
        <v>221</v>
      </c>
      <c r="CE5" s="747"/>
      <c r="CF5" s="747"/>
      <c r="CG5" s="747"/>
      <c r="CH5" s="747"/>
      <c r="CI5" s="747"/>
      <c r="CJ5" s="747"/>
      <c r="CK5" s="747"/>
      <c r="CL5" s="747"/>
      <c r="CM5" s="747"/>
      <c r="CN5" s="747"/>
      <c r="CO5" s="747"/>
      <c r="CP5" s="747"/>
      <c r="CQ5" s="748"/>
      <c r="CR5" s="746" t="s">
        <v>228</v>
      </c>
      <c r="CS5" s="747"/>
      <c r="CT5" s="747"/>
      <c r="CU5" s="747"/>
      <c r="CV5" s="747"/>
      <c r="CW5" s="747"/>
      <c r="CX5" s="747"/>
      <c r="CY5" s="748"/>
      <c r="CZ5" s="746" t="s">
        <v>219</v>
      </c>
      <c r="DA5" s="747"/>
      <c r="DB5" s="747"/>
      <c r="DC5" s="748"/>
      <c r="DD5" s="746" t="s">
        <v>229</v>
      </c>
      <c r="DE5" s="747"/>
      <c r="DF5" s="747"/>
      <c r="DG5" s="747"/>
      <c r="DH5" s="747"/>
      <c r="DI5" s="747"/>
      <c r="DJ5" s="747"/>
      <c r="DK5" s="747"/>
      <c r="DL5" s="747"/>
      <c r="DM5" s="747"/>
      <c r="DN5" s="747"/>
      <c r="DO5" s="747"/>
      <c r="DP5" s="748"/>
      <c r="DQ5" s="746" t="s">
        <v>230</v>
      </c>
      <c r="DR5" s="747"/>
      <c r="DS5" s="747"/>
      <c r="DT5" s="747"/>
      <c r="DU5" s="747"/>
      <c r="DV5" s="747"/>
      <c r="DW5" s="747"/>
      <c r="DX5" s="747"/>
      <c r="DY5" s="747"/>
      <c r="DZ5" s="747"/>
      <c r="EA5" s="747"/>
      <c r="EB5" s="747"/>
      <c r="EC5" s="748"/>
    </row>
    <row r="6" spans="2:143" ht="11.25" customHeight="1" x14ac:dyDescent="0.15">
      <c r="B6" s="639" t="s">
        <v>231</v>
      </c>
      <c r="C6" s="640"/>
      <c r="D6" s="640"/>
      <c r="E6" s="640"/>
      <c r="F6" s="640"/>
      <c r="G6" s="640"/>
      <c r="H6" s="640"/>
      <c r="I6" s="640"/>
      <c r="J6" s="640"/>
      <c r="K6" s="640"/>
      <c r="L6" s="640"/>
      <c r="M6" s="640"/>
      <c r="N6" s="640"/>
      <c r="O6" s="640"/>
      <c r="P6" s="640"/>
      <c r="Q6" s="641"/>
      <c r="R6" s="642">
        <v>94113</v>
      </c>
      <c r="S6" s="643"/>
      <c r="T6" s="643"/>
      <c r="U6" s="643"/>
      <c r="V6" s="643"/>
      <c r="W6" s="643"/>
      <c r="X6" s="643"/>
      <c r="Y6" s="644"/>
      <c r="Z6" s="675">
        <v>1</v>
      </c>
      <c r="AA6" s="675"/>
      <c r="AB6" s="675"/>
      <c r="AC6" s="675"/>
      <c r="AD6" s="676">
        <v>94113</v>
      </c>
      <c r="AE6" s="676"/>
      <c r="AF6" s="676"/>
      <c r="AG6" s="676"/>
      <c r="AH6" s="676"/>
      <c r="AI6" s="676"/>
      <c r="AJ6" s="676"/>
      <c r="AK6" s="676"/>
      <c r="AL6" s="645">
        <v>2.2000000000000002</v>
      </c>
      <c r="AM6" s="646"/>
      <c r="AN6" s="646"/>
      <c r="AO6" s="677"/>
      <c r="AP6" s="639" t="s">
        <v>232</v>
      </c>
      <c r="AQ6" s="640"/>
      <c r="AR6" s="640"/>
      <c r="AS6" s="640"/>
      <c r="AT6" s="640"/>
      <c r="AU6" s="640"/>
      <c r="AV6" s="640"/>
      <c r="AW6" s="640"/>
      <c r="AX6" s="640"/>
      <c r="AY6" s="640"/>
      <c r="AZ6" s="640"/>
      <c r="BA6" s="640"/>
      <c r="BB6" s="640"/>
      <c r="BC6" s="640"/>
      <c r="BD6" s="640"/>
      <c r="BE6" s="640"/>
      <c r="BF6" s="641"/>
      <c r="BG6" s="642">
        <v>3072838</v>
      </c>
      <c r="BH6" s="643"/>
      <c r="BI6" s="643"/>
      <c r="BJ6" s="643"/>
      <c r="BK6" s="643"/>
      <c r="BL6" s="643"/>
      <c r="BM6" s="643"/>
      <c r="BN6" s="644"/>
      <c r="BO6" s="675">
        <v>100</v>
      </c>
      <c r="BP6" s="675"/>
      <c r="BQ6" s="675"/>
      <c r="BR6" s="675"/>
      <c r="BS6" s="676" t="s">
        <v>138</v>
      </c>
      <c r="BT6" s="676"/>
      <c r="BU6" s="676"/>
      <c r="BV6" s="676"/>
      <c r="BW6" s="676"/>
      <c r="BX6" s="676"/>
      <c r="BY6" s="676"/>
      <c r="BZ6" s="676"/>
      <c r="CA6" s="676"/>
      <c r="CB6" s="730"/>
      <c r="CD6" s="700" t="s">
        <v>233</v>
      </c>
      <c r="CE6" s="701"/>
      <c r="CF6" s="701"/>
      <c r="CG6" s="701"/>
      <c r="CH6" s="701"/>
      <c r="CI6" s="701"/>
      <c r="CJ6" s="701"/>
      <c r="CK6" s="701"/>
      <c r="CL6" s="701"/>
      <c r="CM6" s="701"/>
      <c r="CN6" s="701"/>
      <c r="CO6" s="701"/>
      <c r="CP6" s="701"/>
      <c r="CQ6" s="702"/>
      <c r="CR6" s="642">
        <v>88066</v>
      </c>
      <c r="CS6" s="643"/>
      <c r="CT6" s="643"/>
      <c r="CU6" s="643"/>
      <c r="CV6" s="643"/>
      <c r="CW6" s="643"/>
      <c r="CX6" s="643"/>
      <c r="CY6" s="644"/>
      <c r="CZ6" s="742">
        <v>1</v>
      </c>
      <c r="DA6" s="715"/>
      <c r="DB6" s="715"/>
      <c r="DC6" s="745"/>
      <c r="DD6" s="648" t="s">
        <v>138</v>
      </c>
      <c r="DE6" s="643"/>
      <c r="DF6" s="643"/>
      <c r="DG6" s="643"/>
      <c r="DH6" s="643"/>
      <c r="DI6" s="643"/>
      <c r="DJ6" s="643"/>
      <c r="DK6" s="643"/>
      <c r="DL6" s="643"/>
      <c r="DM6" s="643"/>
      <c r="DN6" s="643"/>
      <c r="DO6" s="643"/>
      <c r="DP6" s="644"/>
      <c r="DQ6" s="648">
        <v>88066</v>
      </c>
      <c r="DR6" s="643"/>
      <c r="DS6" s="643"/>
      <c r="DT6" s="643"/>
      <c r="DU6" s="643"/>
      <c r="DV6" s="643"/>
      <c r="DW6" s="643"/>
      <c r="DX6" s="643"/>
      <c r="DY6" s="643"/>
      <c r="DZ6" s="643"/>
      <c r="EA6" s="643"/>
      <c r="EB6" s="643"/>
      <c r="EC6" s="688"/>
    </row>
    <row r="7" spans="2:143" ht="11.25" customHeight="1" x14ac:dyDescent="0.15">
      <c r="B7" s="639" t="s">
        <v>234</v>
      </c>
      <c r="C7" s="640"/>
      <c r="D7" s="640"/>
      <c r="E7" s="640"/>
      <c r="F7" s="640"/>
      <c r="G7" s="640"/>
      <c r="H7" s="640"/>
      <c r="I7" s="640"/>
      <c r="J7" s="640"/>
      <c r="K7" s="640"/>
      <c r="L7" s="640"/>
      <c r="M7" s="640"/>
      <c r="N7" s="640"/>
      <c r="O7" s="640"/>
      <c r="P7" s="640"/>
      <c r="Q7" s="641"/>
      <c r="R7" s="642">
        <v>1924</v>
      </c>
      <c r="S7" s="643"/>
      <c r="T7" s="643"/>
      <c r="U7" s="643"/>
      <c r="V7" s="643"/>
      <c r="W7" s="643"/>
      <c r="X7" s="643"/>
      <c r="Y7" s="644"/>
      <c r="Z7" s="675">
        <v>0</v>
      </c>
      <c r="AA7" s="675"/>
      <c r="AB7" s="675"/>
      <c r="AC7" s="675"/>
      <c r="AD7" s="676">
        <v>1924</v>
      </c>
      <c r="AE7" s="676"/>
      <c r="AF7" s="676"/>
      <c r="AG7" s="676"/>
      <c r="AH7" s="676"/>
      <c r="AI7" s="676"/>
      <c r="AJ7" s="676"/>
      <c r="AK7" s="676"/>
      <c r="AL7" s="645">
        <v>0</v>
      </c>
      <c r="AM7" s="646"/>
      <c r="AN7" s="646"/>
      <c r="AO7" s="677"/>
      <c r="AP7" s="639" t="s">
        <v>235</v>
      </c>
      <c r="AQ7" s="640"/>
      <c r="AR7" s="640"/>
      <c r="AS7" s="640"/>
      <c r="AT7" s="640"/>
      <c r="AU7" s="640"/>
      <c r="AV7" s="640"/>
      <c r="AW7" s="640"/>
      <c r="AX7" s="640"/>
      <c r="AY7" s="640"/>
      <c r="AZ7" s="640"/>
      <c r="BA7" s="640"/>
      <c r="BB7" s="640"/>
      <c r="BC7" s="640"/>
      <c r="BD7" s="640"/>
      <c r="BE7" s="640"/>
      <c r="BF7" s="641"/>
      <c r="BG7" s="642">
        <v>1273723</v>
      </c>
      <c r="BH7" s="643"/>
      <c r="BI7" s="643"/>
      <c r="BJ7" s="643"/>
      <c r="BK7" s="643"/>
      <c r="BL7" s="643"/>
      <c r="BM7" s="643"/>
      <c r="BN7" s="644"/>
      <c r="BO7" s="675">
        <v>41.5</v>
      </c>
      <c r="BP7" s="675"/>
      <c r="BQ7" s="675"/>
      <c r="BR7" s="675"/>
      <c r="BS7" s="676" t="s">
        <v>138</v>
      </c>
      <c r="BT7" s="676"/>
      <c r="BU7" s="676"/>
      <c r="BV7" s="676"/>
      <c r="BW7" s="676"/>
      <c r="BX7" s="676"/>
      <c r="BY7" s="676"/>
      <c r="BZ7" s="676"/>
      <c r="CA7" s="676"/>
      <c r="CB7" s="730"/>
      <c r="CD7" s="689" t="s">
        <v>236</v>
      </c>
      <c r="CE7" s="686"/>
      <c r="CF7" s="686"/>
      <c r="CG7" s="686"/>
      <c r="CH7" s="686"/>
      <c r="CI7" s="686"/>
      <c r="CJ7" s="686"/>
      <c r="CK7" s="686"/>
      <c r="CL7" s="686"/>
      <c r="CM7" s="686"/>
      <c r="CN7" s="686"/>
      <c r="CO7" s="686"/>
      <c r="CP7" s="686"/>
      <c r="CQ7" s="687"/>
      <c r="CR7" s="642">
        <v>2776793</v>
      </c>
      <c r="CS7" s="643"/>
      <c r="CT7" s="643"/>
      <c r="CU7" s="643"/>
      <c r="CV7" s="643"/>
      <c r="CW7" s="643"/>
      <c r="CX7" s="643"/>
      <c r="CY7" s="644"/>
      <c r="CZ7" s="675">
        <v>32.200000000000003</v>
      </c>
      <c r="DA7" s="675"/>
      <c r="DB7" s="675"/>
      <c r="DC7" s="675"/>
      <c r="DD7" s="648">
        <v>2468</v>
      </c>
      <c r="DE7" s="643"/>
      <c r="DF7" s="643"/>
      <c r="DG7" s="643"/>
      <c r="DH7" s="643"/>
      <c r="DI7" s="643"/>
      <c r="DJ7" s="643"/>
      <c r="DK7" s="643"/>
      <c r="DL7" s="643"/>
      <c r="DM7" s="643"/>
      <c r="DN7" s="643"/>
      <c r="DO7" s="643"/>
      <c r="DP7" s="644"/>
      <c r="DQ7" s="648">
        <v>729198</v>
      </c>
      <c r="DR7" s="643"/>
      <c r="DS7" s="643"/>
      <c r="DT7" s="643"/>
      <c r="DU7" s="643"/>
      <c r="DV7" s="643"/>
      <c r="DW7" s="643"/>
      <c r="DX7" s="643"/>
      <c r="DY7" s="643"/>
      <c r="DZ7" s="643"/>
      <c r="EA7" s="643"/>
      <c r="EB7" s="643"/>
      <c r="EC7" s="688"/>
    </row>
    <row r="8" spans="2:143" ht="11.25" customHeight="1" x14ac:dyDescent="0.15">
      <c r="B8" s="639" t="s">
        <v>237</v>
      </c>
      <c r="C8" s="640"/>
      <c r="D8" s="640"/>
      <c r="E8" s="640"/>
      <c r="F8" s="640"/>
      <c r="G8" s="640"/>
      <c r="H8" s="640"/>
      <c r="I8" s="640"/>
      <c r="J8" s="640"/>
      <c r="K8" s="640"/>
      <c r="L8" s="640"/>
      <c r="M8" s="640"/>
      <c r="N8" s="640"/>
      <c r="O8" s="640"/>
      <c r="P8" s="640"/>
      <c r="Q8" s="641"/>
      <c r="R8" s="642">
        <v>10214</v>
      </c>
      <c r="S8" s="643"/>
      <c r="T8" s="643"/>
      <c r="U8" s="643"/>
      <c r="V8" s="643"/>
      <c r="W8" s="643"/>
      <c r="X8" s="643"/>
      <c r="Y8" s="644"/>
      <c r="Z8" s="675">
        <v>0.1</v>
      </c>
      <c r="AA8" s="675"/>
      <c r="AB8" s="675"/>
      <c r="AC8" s="675"/>
      <c r="AD8" s="676">
        <v>10214</v>
      </c>
      <c r="AE8" s="676"/>
      <c r="AF8" s="676"/>
      <c r="AG8" s="676"/>
      <c r="AH8" s="676"/>
      <c r="AI8" s="676"/>
      <c r="AJ8" s="676"/>
      <c r="AK8" s="676"/>
      <c r="AL8" s="645">
        <v>0.2</v>
      </c>
      <c r="AM8" s="646"/>
      <c r="AN8" s="646"/>
      <c r="AO8" s="677"/>
      <c r="AP8" s="639" t="s">
        <v>238</v>
      </c>
      <c r="AQ8" s="640"/>
      <c r="AR8" s="640"/>
      <c r="AS8" s="640"/>
      <c r="AT8" s="640"/>
      <c r="AU8" s="640"/>
      <c r="AV8" s="640"/>
      <c r="AW8" s="640"/>
      <c r="AX8" s="640"/>
      <c r="AY8" s="640"/>
      <c r="AZ8" s="640"/>
      <c r="BA8" s="640"/>
      <c r="BB8" s="640"/>
      <c r="BC8" s="640"/>
      <c r="BD8" s="640"/>
      <c r="BE8" s="640"/>
      <c r="BF8" s="641"/>
      <c r="BG8" s="642">
        <v>35219</v>
      </c>
      <c r="BH8" s="643"/>
      <c r="BI8" s="643"/>
      <c r="BJ8" s="643"/>
      <c r="BK8" s="643"/>
      <c r="BL8" s="643"/>
      <c r="BM8" s="643"/>
      <c r="BN8" s="644"/>
      <c r="BO8" s="675">
        <v>1.1000000000000001</v>
      </c>
      <c r="BP8" s="675"/>
      <c r="BQ8" s="675"/>
      <c r="BR8" s="675"/>
      <c r="BS8" s="648" t="s">
        <v>137</v>
      </c>
      <c r="BT8" s="643"/>
      <c r="BU8" s="643"/>
      <c r="BV8" s="643"/>
      <c r="BW8" s="643"/>
      <c r="BX8" s="643"/>
      <c r="BY8" s="643"/>
      <c r="BZ8" s="643"/>
      <c r="CA8" s="643"/>
      <c r="CB8" s="688"/>
      <c r="CD8" s="689" t="s">
        <v>239</v>
      </c>
      <c r="CE8" s="686"/>
      <c r="CF8" s="686"/>
      <c r="CG8" s="686"/>
      <c r="CH8" s="686"/>
      <c r="CI8" s="686"/>
      <c r="CJ8" s="686"/>
      <c r="CK8" s="686"/>
      <c r="CL8" s="686"/>
      <c r="CM8" s="686"/>
      <c r="CN8" s="686"/>
      <c r="CO8" s="686"/>
      <c r="CP8" s="686"/>
      <c r="CQ8" s="687"/>
      <c r="CR8" s="642">
        <v>2544742</v>
      </c>
      <c r="CS8" s="643"/>
      <c r="CT8" s="643"/>
      <c r="CU8" s="643"/>
      <c r="CV8" s="643"/>
      <c r="CW8" s="643"/>
      <c r="CX8" s="643"/>
      <c r="CY8" s="644"/>
      <c r="CZ8" s="675">
        <v>29.5</v>
      </c>
      <c r="DA8" s="675"/>
      <c r="DB8" s="675"/>
      <c r="DC8" s="675"/>
      <c r="DD8" s="648">
        <v>123346</v>
      </c>
      <c r="DE8" s="643"/>
      <c r="DF8" s="643"/>
      <c r="DG8" s="643"/>
      <c r="DH8" s="643"/>
      <c r="DI8" s="643"/>
      <c r="DJ8" s="643"/>
      <c r="DK8" s="643"/>
      <c r="DL8" s="643"/>
      <c r="DM8" s="643"/>
      <c r="DN8" s="643"/>
      <c r="DO8" s="643"/>
      <c r="DP8" s="644"/>
      <c r="DQ8" s="648">
        <v>1070765</v>
      </c>
      <c r="DR8" s="643"/>
      <c r="DS8" s="643"/>
      <c r="DT8" s="643"/>
      <c r="DU8" s="643"/>
      <c r="DV8" s="643"/>
      <c r="DW8" s="643"/>
      <c r="DX8" s="643"/>
      <c r="DY8" s="643"/>
      <c r="DZ8" s="643"/>
      <c r="EA8" s="643"/>
      <c r="EB8" s="643"/>
      <c r="EC8" s="688"/>
    </row>
    <row r="9" spans="2:143" ht="11.25" customHeight="1" x14ac:dyDescent="0.15">
      <c r="B9" s="639" t="s">
        <v>240</v>
      </c>
      <c r="C9" s="640"/>
      <c r="D9" s="640"/>
      <c r="E9" s="640"/>
      <c r="F9" s="640"/>
      <c r="G9" s="640"/>
      <c r="H9" s="640"/>
      <c r="I9" s="640"/>
      <c r="J9" s="640"/>
      <c r="K9" s="640"/>
      <c r="L9" s="640"/>
      <c r="M9" s="640"/>
      <c r="N9" s="640"/>
      <c r="O9" s="640"/>
      <c r="P9" s="640"/>
      <c r="Q9" s="641"/>
      <c r="R9" s="642">
        <v>12262</v>
      </c>
      <c r="S9" s="643"/>
      <c r="T9" s="643"/>
      <c r="U9" s="643"/>
      <c r="V9" s="643"/>
      <c r="W9" s="643"/>
      <c r="X9" s="643"/>
      <c r="Y9" s="644"/>
      <c r="Z9" s="675">
        <v>0.1</v>
      </c>
      <c r="AA9" s="675"/>
      <c r="AB9" s="675"/>
      <c r="AC9" s="675"/>
      <c r="AD9" s="676">
        <v>12262</v>
      </c>
      <c r="AE9" s="676"/>
      <c r="AF9" s="676"/>
      <c r="AG9" s="676"/>
      <c r="AH9" s="676"/>
      <c r="AI9" s="676"/>
      <c r="AJ9" s="676"/>
      <c r="AK9" s="676"/>
      <c r="AL9" s="645">
        <v>0.3</v>
      </c>
      <c r="AM9" s="646"/>
      <c r="AN9" s="646"/>
      <c r="AO9" s="677"/>
      <c r="AP9" s="639" t="s">
        <v>241</v>
      </c>
      <c r="AQ9" s="640"/>
      <c r="AR9" s="640"/>
      <c r="AS9" s="640"/>
      <c r="AT9" s="640"/>
      <c r="AU9" s="640"/>
      <c r="AV9" s="640"/>
      <c r="AW9" s="640"/>
      <c r="AX9" s="640"/>
      <c r="AY9" s="640"/>
      <c r="AZ9" s="640"/>
      <c r="BA9" s="640"/>
      <c r="BB9" s="640"/>
      <c r="BC9" s="640"/>
      <c r="BD9" s="640"/>
      <c r="BE9" s="640"/>
      <c r="BF9" s="641"/>
      <c r="BG9" s="642">
        <v>1027898</v>
      </c>
      <c r="BH9" s="643"/>
      <c r="BI9" s="643"/>
      <c r="BJ9" s="643"/>
      <c r="BK9" s="643"/>
      <c r="BL9" s="643"/>
      <c r="BM9" s="643"/>
      <c r="BN9" s="644"/>
      <c r="BO9" s="675">
        <v>33.5</v>
      </c>
      <c r="BP9" s="675"/>
      <c r="BQ9" s="675"/>
      <c r="BR9" s="675"/>
      <c r="BS9" s="648" t="s">
        <v>138</v>
      </c>
      <c r="BT9" s="643"/>
      <c r="BU9" s="643"/>
      <c r="BV9" s="643"/>
      <c r="BW9" s="643"/>
      <c r="BX9" s="643"/>
      <c r="BY9" s="643"/>
      <c r="BZ9" s="643"/>
      <c r="CA9" s="643"/>
      <c r="CB9" s="688"/>
      <c r="CD9" s="689" t="s">
        <v>242</v>
      </c>
      <c r="CE9" s="686"/>
      <c r="CF9" s="686"/>
      <c r="CG9" s="686"/>
      <c r="CH9" s="686"/>
      <c r="CI9" s="686"/>
      <c r="CJ9" s="686"/>
      <c r="CK9" s="686"/>
      <c r="CL9" s="686"/>
      <c r="CM9" s="686"/>
      <c r="CN9" s="686"/>
      <c r="CO9" s="686"/>
      <c r="CP9" s="686"/>
      <c r="CQ9" s="687"/>
      <c r="CR9" s="642">
        <v>588961</v>
      </c>
      <c r="CS9" s="643"/>
      <c r="CT9" s="643"/>
      <c r="CU9" s="643"/>
      <c r="CV9" s="643"/>
      <c r="CW9" s="643"/>
      <c r="CX9" s="643"/>
      <c r="CY9" s="644"/>
      <c r="CZ9" s="675">
        <v>6.8</v>
      </c>
      <c r="DA9" s="675"/>
      <c r="DB9" s="675"/>
      <c r="DC9" s="675"/>
      <c r="DD9" s="648">
        <v>1150</v>
      </c>
      <c r="DE9" s="643"/>
      <c r="DF9" s="643"/>
      <c r="DG9" s="643"/>
      <c r="DH9" s="643"/>
      <c r="DI9" s="643"/>
      <c r="DJ9" s="643"/>
      <c r="DK9" s="643"/>
      <c r="DL9" s="643"/>
      <c r="DM9" s="643"/>
      <c r="DN9" s="643"/>
      <c r="DO9" s="643"/>
      <c r="DP9" s="644"/>
      <c r="DQ9" s="648">
        <v>520700</v>
      </c>
      <c r="DR9" s="643"/>
      <c r="DS9" s="643"/>
      <c r="DT9" s="643"/>
      <c r="DU9" s="643"/>
      <c r="DV9" s="643"/>
      <c r="DW9" s="643"/>
      <c r="DX9" s="643"/>
      <c r="DY9" s="643"/>
      <c r="DZ9" s="643"/>
      <c r="EA9" s="643"/>
      <c r="EB9" s="643"/>
      <c r="EC9" s="688"/>
    </row>
    <row r="10" spans="2:143" ht="11.25" customHeight="1" x14ac:dyDescent="0.15">
      <c r="B10" s="639" t="s">
        <v>243</v>
      </c>
      <c r="C10" s="640"/>
      <c r="D10" s="640"/>
      <c r="E10" s="640"/>
      <c r="F10" s="640"/>
      <c r="G10" s="640"/>
      <c r="H10" s="640"/>
      <c r="I10" s="640"/>
      <c r="J10" s="640"/>
      <c r="K10" s="640"/>
      <c r="L10" s="640"/>
      <c r="M10" s="640"/>
      <c r="N10" s="640"/>
      <c r="O10" s="640"/>
      <c r="P10" s="640"/>
      <c r="Q10" s="641"/>
      <c r="R10" s="642" t="s">
        <v>227</v>
      </c>
      <c r="S10" s="643"/>
      <c r="T10" s="643"/>
      <c r="U10" s="643"/>
      <c r="V10" s="643"/>
      <c r="W10" s="643"/>
      <c r="X10" s="643"/>
      <c r="Y10" s="644"/>
      <c r="Z10" s="675" t="s">
        <v>138</v>
      </c>
      <c r="AA10" s="675"/>
      <c r="AB10" s="675"/>
      <c r="AC10" s="675"/>
      <c r="AD10" s="676" t="s">
        <v>138</v>
      </c>
      <c r="AE10" s="676"/>
      <c r="AF10" s="676"/>
      <c r="AG10" s="676"/>
      <c r="AH10" s="676"/>
      <c r="AI10" s="676"/>
      <c r="AJ10" s="676"/>
      <c r="AK10" s="676"/>
      <c r="AL10" s="645" t="s">
        <v>227</v>
      </c>
      <c r="AM10" s="646"/>
      <c r="AN10" s="646"/>
      <c r="AO10" s="677"/>
      <c r="AP10" s="639" t="s">
        <v>244</v>
      </c>
      <c r="AQ10" s="640"/>
      <c r="AR10" s="640"/>
      <c r="AS10" s="640"/>
      <c r="AT10" s="640"/>
      <c r="AU10" s="640"/>
      <c r="AV10" s="640"/>
      <c r="AW10" s="640"/>
      <c r="AX10" s="640"/>
      <c r="AY10" s="640"/>
      <c r="AZ10" s="640"/>
      <c r="BA10" s="640"/>
      <c r="BB10" s="640"/>
      <c r="BC10" s="640"/>
      <c r="BD10" s="640"/>
      <c r="BE10" s="640"/>
      <c r="BF10" s="641"/>
      <c r="BG10" s="642">
        <v>61808</v>
      </c>
      <c r="BH10" s="643"/>
      <c r="BI10" s="643"/>
      <c r="BJ10" s="643"/>
      <c r="BK10" s="643"/>
      <c r="BL10" s="643"/>
      <c r="BM10" s="643"/>
      <c r="BN10" s="644"/>
      <c r="BO10" s="675">
        <v>2</v>
      </c>
      <c r="BP10" s="675"/>
      <c r="BQ10" s="675"/>
      <c r="BR10" s="675"/>
      <c r="BS10" s="648" t="s">
        <v>138</v>
      </c>
      <c r="BT10" s="643"/>
      <c r="BU10" s="643"/>
      <c r="BV10" s="643"/>
      <c r="BW10" s="643"/>
      <c r="BX10" s="643"/>
      <c r="BY10" s="643"/>
      <c r="BZ10" s="643"/>
      <c r="CA10" s="643"/>
      <c r="CB10" s="688"/>
      <c r="CD10" s="689" t="s">
        <v>245</v>
      </c>
      <c r="CE10" s="686"/>
      <c r="CF10" s="686"/>
      <c r="CG10" s="686"/>
      <c r="CH10" s="686"/>
      <c r="CI10" s="686"/>
      <c r="CJ10" s="686"/>
      <c r="CK10" s="686"/>
      <c r="CL10" s="686"/>
      <c r="CM10" s="686"/>
      <c r="CN10" s="686"/>
      <c r="CO10" s="686"/>
      <c r="CP10" s="686"/>
      <c r="CQ10" s="687"/>
      <c r="CR10" s="642" t="s">
        <v>227</v>
      </c>
      <c r="CS10" s="643"/>
      <c r="CT10" s="643"/>
      <c r="CU10" s="643"/>
      <c r="CV10" s="643"/>
      <c r="CW10" s="643"/>
      <c r="CX10" s="643"/>
      <c r="CY10" s="644"/>
      <c r="CZ10" s="675" t="s">
        <v>227</v>
      </c>
      <c r="DA10" s="675"/>
      <c r="DB10" s="675"/>
      <c r="DC10" s="675"/>
      <c r="DD10" s="648" t="s">
        <v>227</v>
      </c>
      <c r="DE10" s="643"/>
      <c r="DF10" s="643"/>
      <c r="DG10" s="643"/>
      <c r="DH10" s="643"/>
      <c r="DI10" s="643"/>
      <c r="DJ10" s="643"/>
      <c r="DK10" s="643"/>
      <c r="DL10" s="643"/>
      <c r="DM10" s="643"/>
      <c r="DN10" s="643"/>
      <c r="DO10" s="643"/>
      <c r="DP10" s="644"/>
      <c r="DQ10" s="648" t="s">
        <v>138</v>
      </c>
      <c r="DR10" s="643"/>
      <c r="DS10" s="643"/>
      <c r="DT10" s="643"/>
      <c r="DU10" s="643"/>
      <c r="DV10" s="643"/>
      <c r="DW10" s="643"/>
      <c r="DX10" s="643"/>
      <c r="DY10" s="643"/>
      <c r="DZ10" s="643"/>
      <c r="EA10" s="643"/>
      <c r="EB10" s="643"/>
      <c r="EC10" s="688"/>
    </row>
    <row r="11" spans="2:143" ht="11.25" customHeight="1" x14ac:dyDescent="0.15">
      <c r="B11" s="639" t="s">
        <v>246</v>
      </c>
      <c r="C11" s="640"/>
      <c r="D11" s="640"/>
      <c r="E11" s="640"/>
      <c r="F11" s="640"/>
      <c r="G11" s="640"/>
      <c r="H11" s="640"/>
      <c r="I11" s="640"/>
      <c r="J11" s="640"/>
      <c r="K11" s="640"/>
      <c r="L11" s="640"/>
      <c r="M11" s="640"/>
      <c r="N11" s="640"/>
      <c r="O11" s="640"/>
      <c r="P11" s="640"/>
      <c r="Q11" s="641"/>
      <c r="R11" s="642">
        <v>415909</v>
      </c>
      <c r="S11" s="643"/>
      <c r="T11" s="643"/>
      <c r="U11" s="643"/>
      <c r="V11" s="643"/>
      <c r="W11" s="643"/>
      <c r="X11" s="643"/>
      <c r="Y11" s="644"/>
      <c r="Z11" s="645">
        <v>4.5999999999999996</v>
      </c>
      <c r="AA11" s="646"/>
      <c r="AB11" s="646"/>
      <c r="AC11" s="647"/>
      <c r="AD11" s="648">
        <v>415909</v>
      </c>
      <c r="AE11" s="643"/>
      <c r="AF11" s="643"/>
      <c r="AG11" s="643"/>
      <c r="AH11" s="643"/>
      <c r="AI11" s="643"/>
      <c r="AJ11" s="643"/>
      <c r="AK11" s="644"/>
      <c r="AL11" s="645">
        <v>9.9</v>
      </c>
      <c r="AM11" s="646"/>
      <c r="AN11" s="646"/>
      <c r="AO11" s="677"/>
      <c r="AP11" s="639" t="s">
        <v>247</v>
      </c>
      <c r="AQ11" s="640"/>
      <c r="AR11" s="640"/>
      <c r="AS11" s="640"/>
      <c r="AT11" s="640"/>
      <c r="AU11" s="640"/>
      <c r="AV11" s="640"/>
      <c r="AW11" s="640"/>
      <c r="AX11" s="640"/>
      <c r="AY11" s="640"/>
      <c r="AZ11" s="640"/>
      <c r="BA11" s="640"/>
      <c r="BB11" s="640"/>
      <c r="BC11" s="640"/>
      <c r="BD11" s="640"/>
      <c r="BE11" s="640"/>
      <c r="BF11" s="641"/>
      <c r="BG11" s="642">
        <v>148798</v>
      </c>
      <c r="BH11" s="643"/>
      <c r="BI11" s="643"/>
      <c r="BJ11" s="643"/>
      <c r="BK11" s="643"/>
      <c r="BL11" s="643"/>
      <c r="BM11" s="643"/>
      <c r="BN11" s="644"/>
      <c r="BO11" s="675">
        <v>4.8</v>
      </c>
      <c r="BP11" s="675"/>
      <c r="BQ11" s="675"/>
      <c r="BR11" s="675"/>
      <c r="BS11" s="648" t="s">
        <v>138</v>
      </c>
      <c r="BT11" s="643"/>
      <c r="BU11" s="643"/>
      <c r="BV11" s="643"/>
      <c r="BW11" s="643"/>
      <c r="BX11" s="643"/>
      <c r="BY11" s="643"/>
      <c r="BZ11" s="643"/>
      <c r="CA11" s="643"/>
      <c r="CB11" s="688"/>
      <c r="CD11" s="689" t="s">
        <v>248</v>
      </c>
      <c r="CE11" s="686"/>
      <c r="CF11" s="686"/>
      <c r="CG11" s="686"/>
      <c r="CH11" s="686"/>
      <c r="CI11" s="686"/>
      <c r="CJ11" s="686"/>
      <c r="CK11" s="686"/>
      <c r="CL11" s="686"/>
      <c r="CM11" s="686"/>
      <c r="CN11" s="686"/>
      <c r="CO11" s="686"/>
      <c r="CP11" s="686"/>
      <c r="CQ11" s="687"/>
      <c r="CR11" s="642">
        <v>231253</v>
      </c>
      <c r="CS11" s="643"/>
      <c r="CT11" s="643"/>
      <c r="CU11" s="643"/>
      <c r="CV11" s="643"/>
      <c r="CW11" s="643"/>
      <c r="CX11" s="643"/>
      <c r="CY11" s="644"/>
      <c r="CZ11" s="675">
        <v>2.7</v>
      </c>
      <c r="DA11" s="675"/>
      <c r="DB11" s="675"/>
      <c r="DC11" s="675"/>
      <c r="DD11" s="648">
        <v>25835</v>
      </c>
      <c r="DE11" s="643"/>
      <c r="DF11" s="643"/>
      <c r="DG11" s="643"/>
      <c r="DH11" s="643"/>
      <c r="DI11" s="643"/>
      <c r="DJ11" s="643"/>
      <c r="DK11" s="643"/>
      <c r="DL11" s="643"/>
      <c r="DM11" s="643"/>
      <c r="DN11" s="643"/>
      <c r="DO11" s="643"/>
      <c r="DP11" s="644"/>
      <c r="DQ11" s="648">
        <v>173766</v>
      </c>
      <c r="DR11" s="643"/>
      <c r="DS11" s="643"/>
      <c r="DT11" s="643"/>
      <c r="DU11" s="643"/>
      <c r="DV11" s="643"/>
      <c r="DW11" s="643"/>
      <c r="DX11" s="643"/>
      <c r="DY11" s="643"/>
      <c r="DZ11" s="643"/>
      <c r="EA11" s="643"/>
      <c r="EB11" s="643"/>
      <c r="EC11" s="688"/>
    </row>
    <row r="12" spans="2:143" ht="11.25" customHeight="1" x14ac:dyDescent="0.15">
      <c r="B12" s="639" t="s">
        <v>249</v>
      </c>
      <c r="C12" s="640"/>
      <c r="D12" s="640"/>
      <c r="E12" s="640"/>
      <c r="F12" s="640"/>
      <c r="G12" s="640"/>
      <c r="H12" s="640"/>
      <c r="I12" s="640"/>
      <c r="J12" s="640"/>
      <c r="K12" s="640"/>
      <c r="L12" s="640"/>
      <c r="M12" s="640"/>
      <c r="N12" s="640"/>
      <c r="O12" s="640"/>
      <c r="P12" s="640"/>
      <c r="Q12" s="641"/>
      <c r="R12" s="642">
        <v>66116</v>
      </c>
      <c r="S12" s="643"/>
      <c r="T12" s="643"/>
      <c r="U12" s="643"/>
      <c r="V12" s="643"/>
      <c r="W12" s="643"/>
      <c r="X12" s="643"/>
      <c r="Y12" s="644"/>
      <c r="Z12" s="675">
        <v>0.7</v>
      </c>
      <c r="AA12" s="675"/>
      <c r="AB12" s="675"/>
      <c r="AC12" s="675"/>
      <c r="AD12" s="676">
        <v>66116</v>
      </c>
      <c r="AE12" s="676"/>
      <c r="AF12" s="676"/>
      <c r="AG12" s="676"/>
      <c r="AH12" s="676"/>
      <c r="AI12" s="676"/>
      <c r="AJ12" s="676"/>
      <c r="AK12" s="676"/>
      <c r="AL12" s="645">
        <v>1.6</v>
      </c>
      <c r="AM12" s="646"/>
      <c r="AN12" s="646"/>
      <c r="AO12" s="677"/>
      <c r="AP12" s="639" t="s">
        <v>250</v>
      </c>
      <c r="AQ12" s="640"/>
      <c r="AR12" s="640"/>
      <c r="AS12" s="640"/>
      <c r="AT12" s="640"/>
      <c r="AU12" s="640"/>
      <c r="AV12" s="640"/>
      <c r="AW12" s="640"/>
      <c r="AX12" s="640"/>
      <c r="AY12" s="640"/>
      <c r="AZ12" s="640"/>
      <c r="BA12" s="640"/>
      <c r="BB12" s="640"/>
      <c r="BC12" s="640"/>
      <c r="BD12" s="640"/>
      <c r="BE12" s="640"/>
      <c r="BF12" s="641"/>
      <c r="BG12" s="642">
        <v>1578397</v>
      </c>
      <c r="BH12" s="643"/>
      <c r="BI12" s="643"/>
      <c r="BJ12" s="643"/>
      <c r="BK12" s="643"/>
      <c r="BL12" s="643"/>
      <c r="BM12" s="643"/>
      <c r="BN12" s="644"/>
      <c r="BO12" s="675">
        <v>51.4</v>
      </c>
      <c r="BP12" s="675"/>
      <c r="BQ12" s="675"/>
      <c r="BR12" s="675"/>
      <c r="BS12" s="648" t="s">
        <v>227</v>
      </c>
      <c r="BT12" s="643"/>
      <c r="BU12" s="643"/>
      <c r="BV12" s="643"/>
      <c r="BW12" s="643"/>
      <c r="BX12" s="643"/>
      <c r="BY12" s="643"/>
      <c r="BZ12" s="643"/>
      <c r="CA12" s="643"/>
      <c r="CB12" s="688"/>
      <c r="CD12" s="689" t="s">
        <v>251</v>
      </c>
      <c r="CE12" s="686"/>
      <c r="CF12" s="686"/>
      <c r="CG12" s="686"/>
      <c r="CH12" s="686"/>
      <c r="CI12" s="686"/>
      <c r="CJ12" s="686"/>
      <c r="CK12" s="686"/>
      <c r="CL12" s="686"/>
      <c r="CM12" s="686"/>
      <c r="CN12" s="686"/>
      <c r="CO12" s="686"/>
      <c r="CP12" s="686"/>
      <c r="CQ12" s="687"/>
      <c r="CR12" s="642">
        <v>34864</v>
      </c>
      <c r="CS12" s="643"/>
      <c r="CT12" s="643"/>
      <c r="CU12" s="643"/>
      <c r="CV12" s="643"/>
      <c r="CW12" s="643"/>
      <c r="CX12" s="643"/>
      <c r="CY12" s="644"/>
      <c r="CZ12" s="675">
        <v>0.4</v>
      </c>
      <c r="DA12" s="675"/>
      <c r="DB12" s="675"/>
      <c r="DC12" s="675"/>
      <c r="DD12" s="648">
        <v>263</v>
      </c>
      <c r="DE12" s="643"/>
      <c r="DF12" s="643"/>
      <c r="DG12" s="643"/>
      <c r="DH12" s="643"/>
      <c r="DI12" s="643"/>
      <c r="DJ12" s="643"/>
      <c r="DK12" s="643"/>
      <c r="DL12" s="643"/>
      <c r="DM12" s="643"/>
      <c r="DN12" s="643"/>
      <c r="DO12" s="643"/>
      <c r="DP12" s="644"/>
      <c r="DQ12" s="648">
        <v>20828</v>
      </c>
      <c r="DR12" s="643"/>
      <c r="DS12" s="643"/>
      <c r="DT12" s="643"/>
      <c r="DU12" s="643"/>
      <c r="DV12" s="643"/>
      <c r="DW12" s="643"/>
      <c r="DX12" s="643"/>
      <c r="DY12" s="643"/>
      <c r="DZ12" s="643"/>
      <c r="EA12" s="643"/>
      <c r="EB12" s="643"/>
      <c r="EC12" s="688"/>
    </row>
    <row r="13" spans="2:143" ht="11.25" customHeight="1" x14ac:dyDescent="0.15">
      <c r="B13" s="639" t="s">
        <v>252</v>
      </c>
      <c r="C13" s="640"/>
      <c r="D13" s="640"/>
      <c r="E13" s="640"/>
      <c r="F13" s="640"/>
      <c r="G13" s="640"/>
      <c r="H13" s="640"/>
      <c r="I13" s="640"/>
      <c r="J13" s="640"/>
      <c r="K13" s="640"/>
      <c r="L13" s="640"/>
      <c r="M13" s="640"/>
      <c r="N13" s="640"/>
      <c r="O13" s="640"/>
      <c r="P13" s="640"/>
      <c r="Q13" s="641"/>
      <c r="R13" s="642" t="s">
        <v>138</v>
      </c>
      <c r="S13" s="643"/>
      <c r="T13" s="643"/>
      <c r="U13" s="643"/>
      <c r="V13" s="643"/>
      <c r="W13" s="643"/>
      <c r="X13" s="643"/>
      <c r="Y13" s="644"/>
      <c r="Z13" s="675" t="s">
        <v>138</v>
      </c>
      <c r="AA13" s="675"/>
      <c r="AB13" s="675"/>
      <c r="AC13" s="675"/>
      <c r="AD13" s="676" t="s">
        <v>227</v>
      </c>
      <c r="AE13" s="676"/>
      <c r="AF13" s="676"/>
      <c r="AG13" s="676"/>
      <c r="AH13" s="676"/>
      <c r="AI13" s="676"/>
      <c r="AJ13" s="676"/>
      <c r="AK13" s="676"/>
      <c r="AL13" s="645" t="s">
        <v>138</v>
      </c>
      <c r="AM13" s="646"/>
      <c r="AN13" s="646"/>
      <c r="AO13" s="677"/>
      <c r="AP13" s="639" t="s">
        <v>253</v>
      </c>
      <c r="AQ13" s="640"/>
      <c r="AR13" s="640"/>
      <c r="AS13" s="640"/>
      <c r="AT13" s="640"/>
      <c r="AU13" s="640"/>
      <c r="AV13" s="640"/>
      <c r="AW13" s="640"/>
      <c r="AX13" s="640"/>
      <c r="AY13" s="640"/>
      <c r="AZ13" s="640"/>
      <c r="BA13" s="640"/>
      <c r="BB13" s="640"/>
      <c r="BC13" s="640"/>
      <c r="BD13" s="640"/>
      <c r="BE13" s="640"/>
      <c r="BF13" s="641"/>
      <c r="BG13" s="642">
        <v>1576232</v>
      </c>
      <c r="BH13" s="643"/>
      <c r="BI13" s="643"/>
      <c r="BJ13" s="643"/>
      <c r="BK13" s="643"/>
      <c r="BL13" s="643"/>
      <c r="BM13" s="643"/>
      <c r="BN13" s="644"/>
      <c r="BO13" s="675">
        <v>51.3</v>
      </c>
      <c r="BP13" s="675"/>
      <c r="BQ13" s="675"/>
      <c r="BR13" s="675"/>
      <c r="BS13" s="648" t="s">
        <v>138</v>
      </c>
      <c r="BT13" s="643"/>
      <c r="BU13" s="643"/>
      <c r="BV13" s="643"/>
      <c r="BW13" s="643"/>
      <c r="BX13" s="643"/>
      <c r="BY13" s="643"/>
      <c r="BZ13" s="643"/>
      <c r="CA13" s="643"/>
      <c r="CB13" s="688"/>
      <c r="CD13" s="689" t="s">
        <v>254</v>
      </c>
      <c r="CE13" s="686"/>
      <c r="CF13" s="686"/>
      <c r="CG13" s="686"/>
      <c r="CH13" s="686"/>
      <c r="CI13" s="686"/>
      <c r="CJ13" s="686"/>
      <c r="CK13" s="686"/>
      <c r="CL13" s="686"/>
      <c r="CM13" s="686"/>
      <c r="CN13" s="686"/>
      <c r="CO13" s="686"/>
      <c r="CP13" s="686"/>
      <c r="CQ13" s="687"/>
      <c r="CR13" s="642">
        <v>367286</v>
      </c>
      <c r="CS13" s="643"/>
      <c r="CT13" s="643"/>
      <c r="CU13" s="643"/>
      <c r="CV13" s="643"/>
      <c r="CW13" s="643"/>
      <c r="CX13" s="643"/>
      <c r="CY13" s="644"/>
      <c r="CZ13" s="675">
        <v>4.3</v>
      </c>
      <c r="DA13" s="675"/>
      <c r="DB13" s="675"/>
      <c r="DC13" s="675"/>
      <c r="DD13" s="648">
        <v>82957</v>
      </c>
      <c r="DE13" s="643"/>
      <c r="DF13" s="643"/>
      <c r="DG13" s="643"/>
      <c r="DH13" s="643"/>
      <c r="DI13" s="643"/>
      <c r="DJ13" s="643"/>
      <c r="DK13" s="643"/>
      <c r="DL13" s="643"/>
      <c r="DM13" s="643"/>
      <c r="DN13" s="643"/>
      <c r="DO13" s="643"/>
      <c r="DP13" s="644"/>
      <c r="DQ13" s="648">
        <v>306353</v>
      </c>
      <c r="DR13" s="643"/>
      <c r="DS13" s="643"/>
      <c r="DT13" s="643"/>
      <c r="DU13" s="643"/>
      <c r="DV13" s="643"/>
      <c r="DW13" s="643"/>
      <c r="DX13" s="643"/>
      <c r="DY13" s="643"/>
      <c r="DZ13" s="643"/>
      <c r="EA13" s="643"/>
      <c r="EB13" s="643"/>
      <c r="EC13" s="688"/>
    </row>
    <row r="14" spans="2:143" ht="11.25" customHeight="1" x14ac:dyDescent="0.15">
      <c r="B14" s="639" t="s">
        <v>255</v>
      </c>
      <c r="C14" s="640"/>
      <c r="D14" s="640"/>
      <c r="E14" s="640"/>
      <c r="F14" s="640"/>
      <c r="G14" s="640"/>
      <c r="H14" s="640"/>
      <c r="I14" s="640"/>
      <c r="J14" s="640"/>
      <c r="K14" s="640"/>
      <c r="L14" s="640"/>
      <c r="M14" s="640"/>
      <c r="N14" s="640"/>
      <c r="O14" s="640"/>
      <c r="P14" s="640"/>
      <c r="Q14" s="641"/>
      <c r="R14" s="642" t="s">
        <v>138</v>
      </c>
      <c r="S14" s="643"/>
      <c r="T14" s="643"/>
      <c r="U14" s="643"/>
      <c r="V14" s="643"/>
      <c r="W14" s="643"/>
      <c r="X14" s="643"/>
      <c r="Y14" s="644"/>
      <c r="Z14" s="675" t="s">
        <v>137</v>
      </c>
      <c r="AA14" s="675"/>
      <c r="AB14" s="675"/>
      <c r="AC14" s="675"/>
      <c r="AD14" s="676" t="s">
        <v>137</v>
      </c>
      <c r="AE14" s="676"/>
      <c r="AF14" s="676"/>
      <c r="AG14" s="676"/>
      <c r="AH14" s="676"/>
      <c r="AI14" s="676"/>
      <c r="AJ14" s="676"/>
      <c r="AK14" s="676"/>
      <c r="AL14" s="645" t="s">
        <v>138</v>
      </c>
      <c r="AM14" s="646"/>
      <c r="AN14" s="646"/>
      <c r="AO14" s="677"/>
      <c r="AP14" s="639" t="s">
        <v>256</v>
      </c>
      <c r="AQ14" s="640"/>
      <c r="AR14" s="640"/>
      <c r="AS14" s="640"/>
      <c r="AT14" s="640"/>
      <c r="AU14" s="640"/>
      <c r="AV14" s="640"/>
      <c r="AW14" s="640"/>
      <c r="AX14" s="640"/>
      <c r="AY14" s="640"/>
      <c r="AZ14" s="640"/>
      <c r="BA14" s="640"/>
      <c r="BB14" s="640"/>
      <c r="BC14" s="640"/>
      <c r="BD14" s="640"/>
      <c r="BE14" s="640"/>
      <c r="BF14" s="641"/>
      <c r="BG14" s="642">
        <v>54741</v>
      </c>
      <c r="BH14" s="643"/>
      <c r="BI14" s="643"/>
      <c r="BJ14" s="643"/>
      <c r="BK14" s="643"/>
      <c r="BL14" s="643"/>
      <c r="BM14" s="643"/>
      <c r="BN14" s="644"/>
      <c r="BO14" s="675">
        <v>1.8</v>
      </c>
      <c r="BP14" s="675"/>
      <c r="BQ14" s="675"/>
      <c r="BR14" s="675"/>
      <c r="BS14" s="648" t="s">
        <v>227</v>
      </c>
      <c r="BT14" s="643"/>
      <c r="BU14" s="643"/>
      <c r="BV14" s="643"/>
      <c r="BW14" s="643"/>
      <c r="BX14" s="643"/>
      <c r="BY14" s="643"/>
      <c r="BZ14" s="643"/>
      <c r="CA14" s="643"/>
      <c r="CB14" s="688"/>
      <c r="CD14" s="689" t="s">
        <v>257</v>
      </c>
      <c r="CE14" s="686"/>
      <c r="CF14" s="686"/>
      <c r="CG14" s="686"/>
      <c r="CH14" s="686"/>
      <c r="CI14" s="686"/>
      <c r="CJ14" s="686"/>
      <c r="CK14" s="686"/>
      <c r="CL14" s="686"/>
      <c r="CM14" s="686"/>
      <c r="CN14" s="686"/>
      <c r="CO14" s="686"/>
      <c r="CP14" s="686"/>
      <c r="CQ14" s="687"/>
      <c r="CR14" s="642">
        <v>342772</v>
      </c>
      <c r="CS14" s="643"/>
      <c r="CT14" s="643"/>
      <c r="CU14" s="643"/>
      <c r="CV14" s="643"/>
      <c r="CW14" s="643"/>
      <c r="CX14" s="643"/>
      <c r="CY14" s="644"/>
      <c r="CZ14" s="675">
        <v>4</v>
      </c>
      <c r="DA14" s="675"/>
      <c r="DB14" s="675"/>
      <c r="DC14" s="675"/>
      <c r="DD14" s="648">
        <v>8274</v>
      </c>
      <c r="DE14" s="643"/>
      <c r="DF14" s="643"/>
      <c r="DG14" s="643"/>
      <c r="DH14" s="643"/>
      <c r="DI14" s="643"/>
      <c r="DJ14" s="643"/>
      <c r="DK14" s="643"/>
      <c r="DL14" s="643"/>
      <c r="DM14" s="643"/>
      <c r="DN14" s="643"/>
      <c r="DO14" s="643"/>
      <c r="DP14" s="644"/>
      <c r="DQ14" s="648">
        <v>332418</v>
      </c>
      <c r="DR14" s="643"/>
      <c r="DS14" s="643"/>
      <c r="DT14" s="643"/>
      <c r="DU14" s="643"/>
      <c r="DV14" s="643"/>
      <c r="DW14" s="643"/>
      <c r="DX14" s="643"/>
      <c r="DY14" s="643"/>
      <c r="DZ14" s="643"/>
      <c r="EA14" s="643"/>
      <c r="EB14" s="643"/>
      <c r="EC14" s="688"/>
    </row>
    <row r="15" spans="2:143" ht="11.25" customHeight="1" x14ac:dyDescent="0.15">
      <c r="B15" s="639" t="s">
        <v>258</v>
      </c>
      <c r="C15" s="640"/>
      <c r="D15" s="640"/>
      <c r="E15" s="640"/>
      <c r="F15" s="640"/>
      <c r="G15" s="640"/>
      <c r="H15" s="640"/>
      <c r="I15" s="640"/>
      <c r="J15" s="640"/>
      <c r="K15" s="640"/>
      <c r="L15" s="640"/>
      <c r="M15" s="640"/>
      <c r="N15" s="640"/>
      <c r="O15" s="640"/>
      <c r="P15" s="640"/>
      <c r="Q15" s="641"/>
      <c r="R15" s="642" t="s">
        <v>138</v>
      </c>
      <c r="S15" s="643"/>
      <c r="T15" s="643"/>
      <c r="U15" s="643"/>
      <c r="V15" s="643"/>
      <c r="W15" s="643"/>
      <c r="X15" s="643"/>
      <c r="Y15" s="644"/>
      <c r="Z15" s="675" t="s">
        <v>138</v>
      </c>
      <c r="AA15" s="675"/>
      <c r="AB15" s="675"/>
      <c r="AC15" s="675"/>
      <c r="AD15" s="676" t="s">
        <v>138</v>
      </c>
      <c r="AE15" s="676"/>
      <c r="AF15" s="676"/>
      <c r="AG15" s="676"/>
      <c r="AH15" s="676"/>
      <c r="AI15" s="676"/>
      <c r="AJ15" s="676"/>
      <c r="AK15" s="676"/>
      <c r="AL15" s="645" t="s">
        <v>227</v>
      </c>
      <c r="AM15" s="646"/>
      <c r="AN15" s="646"/>
      <c r="AO15" s="677"/>
      <c r="AP15" s="639" t="s">
        <v>259</v>
      </c>
      <c r="AQ15" s="640"/>
      <c r="AR15" s="640"/>
      <c r="AS15" s="640"/>
      <c r="AT15" s="640"/>
      <c r="AU15" s="640"/>
      <c r="AV15" s="640"/>
      <c r="AW15" s="640"/>
      <c r="AX15" s="640"/>
      <c r="AY15" s="640"/>
      <c r="AZ15" s="640"/>
      <c r="BA15" s="640"/>
      <c r="BB15" s="640"/>
      <c r="BC15" s="640"/>
      <c r="BD15" s="640"/>
      <c r="BE15" s="640"/>
      <c r="BF15" s="641"/>
      <c r="BG15" s="642">
        <v>165977</v>
      </c>
      <c r="BH15" s="643"/>
      <c r="BI15" s="643"/>
      <c r="BJ15" s="643"/>
      <c r="BK15" s="643"/>
      <c r="BL15" s="643"/>
      <c r="BM15" s="643"/>
      <c r="BN15" s="644"/>
      <c r="BO15" s="675">
        <v>5.4</v>
      </c>
      <c r="BP15" s="675"/>
      <c r="BQ15" s="675"/>
      <c r="BR15" s="675"/>
      <c r="BS15" s="648" t="s">
        <v>227</v>
      </c>
      <c r="BT15" s="643"/>
      <c r="BU15" s="643"/>
      <c r="BV15" s="643"/>
      <c r="BW15" s="643"/>
      <c r="BX15" s="643"/>
      <c r="BY15" s="643"/>
      <c r="BZ15" s="643"/>
      <c r="CA15" s="643"/>
      <c r="CB15" s="688"/>
      <c r="CD15" s="689" t="s">
        <v>260</v>
      </c>
      <c r="CE15" s="686"/>
      <c r="CF15" s="686"/>
      <c r="CG15" s="686"/>
      <c r="CH15" s="686"/>
      <c r="CI15" s="686"/>
      <c r="CJ15" s="686"/>
      <c r="CK15" s="686"/>
      <c r="CL15" s="686"/>
      <c r="CM15" s="686"/>
      <c r="CN15" s="686"/>
      <c r="CO15" s="686"/>
      <c r="CP15" s="686"/>
      <c r="CQ15" s="687"/>
      <c r="CR15" s="642">
        <v>1063572</v>
      </c>
      <c r="CS15" s="643"/>
      <c r="CT15" s="643"/>
      <c r="CU15" s="643"/>
      <c r="CV15" s="643"/>
      <c r="CW15" s="643"/>
      <c r="CX15" s="643"/>
      <c r="CY15" s="644"/>
      <c r="CZ15" s="675">
        <v>12.3</v>
      </c>
      <c r="DA15" s="675"/>
      <c r="DB15" s="675"/>
      <c r="DC15" s="675"/>
      <c r="DD15" s="648">
        <v>23486</v>
      </c>
      <c r="DE15" s="643"/>
      <c r="DF15" s="643"/>
      <c r="DG15" s="643"/>
      <c r="DH15" s="643"/>
      <c r="DI15" s="643"/>
      <c r="DJ15" s="643"/>
      <c r="DK15" s="643"/>
      <c r="DL15" s="643"/>
      <c r="DM15" s="643"/>
      <c r="DN15" s="643"/>
      <c r="DO15" s="643"/>
      <c r="DP15" s="644"/>
      <c r="DQ15" s="648">
        <v>792711</v>
      </c>
      <c r="DR15" s="643"/>
      <c r="DS15" s="643"/>
      <c r="DT15" s="643"/>
      <c r="DU15" s="643"/>
      <c r="DV15" s="643"/>
      <c r="DW15" s="643"/>
      <c r="DX15" s="643"/>
      <c r="DY15" s="643"/>
      <c r="DZ15" s="643"/>
      <c r="EA15" s="643"/>
      <c r="EB15" s="643"/>
      <c r="EC15" s="688"/>
    </row>
    <row r="16" spans="2:143" ht="11.25" customHeight="1" x14ac:dyDescent="0.15">
      <c r="B16" s="639" t="s">
        <v>261</v>
      </c>
      <c r="C16" s="640"/>
      <c r="D16" s="640"/>
      <c r="E16" s="640"/>
      <c r="F16" s="640"/>
      <c r="G16" s="640"/>
      <c r="H16" s="640"/>
      <c r="I16" s="640"/>
      <c r="J16" s="640"/>
      <c r="K16" s="640"/>
      <c r="L16" s="640"/>
      <c r="M16" s="640"/>
      <c r="N16" s="640"/>
      <c r="O16" s="640"/>
      <c r="P16" s="640"/>
      <c r="Q16" s="641"/>
      <c r="R16" s="642">
        <v>13302</v>
      </c>
      <c r="S16" s="643"/>
      <c r="T16" s="643"/>
      <c r="U16" s="643"/>
      <c r="V16" s="643"/>
      <c r="W16" s="643"/>
      <c r="X16" s="643"/>
      <c r="Y16" s="644"/>
      <c r="Z16" s="675">
        <v>0.1</v>
      </c>
      <c r="AA16" s="675"/>
      <c r="AB16" s="675"/>
      <c r="AC16" s="675"/>
      <c r="AD16" s="676">
        <v>13302</v>
      </c>
      <c r="AE16" s="676"/>
      <c r="AF16" s="676"/>
      <c r="AG16" s="676"/>
      <c r="AH16" s="676"/>
      <c r="AI16" s="676"/>
      <c r="AJ16" s="676"/>
      <c r="AK16" s="676"/>
      <c r="AL16" s="645">
        <v>0.3</v>
      </c>
      <c r="AM16" s="646"/>
      <c r="AN16" s="646"/>
      <c r="AO16" s="677"/>
      <c r="AP16" s="639" t="s">
        <v>262</v>
      </c>
      <c r="AQ16" s="640"/>
      <c r="AR16" s="640"/>
      <c r="AS16" s="640"/>
      <c r="AT16" s="640"/>
      <c r="AU16" s="640"/>
      <c r="AV16" s="640"/>
      <c r="AW16" s="640"/>
      <c r="AX16" s="640"/>
      <c r="AY16" s="640"/>
      <c r="AZ16" s="640"/>
      <c r="BA16" s="640"/>
      <c r="BB16" s="640"/>
      <c r="BC16" s="640"/>
      <c r="BD16" s="640"/>
      <c r="BE16" s="640"/>
      <c r="BF16" s="641"/>
      <c r="BG16" s="642" t="s">
        <v>137</v>
      </c>
      <c r="BH16" s="643"/>
      <c r="BI16" s="643"/>
      <c r="BJ16" s="643"/>
      <c r="BK16" s="643"/>
      <c r="BL16" s="643"/>
      <c r="BM16" s="643"/>
      <c r="BN16" s="644"/>
      <c r="BO16" s="675" t="s">
        <v>138</v>
      </c>
      <c r="BP16" s="675"/>
      <c r="BQ16" s="675"/>
      <c r="BR16" s="675"/>
      <c r="BS16" s="648" t="s">
        <v>227</v>
      </c>
      <c r="BT16" s="643"/>
      <c r="BU16" s="643"/>
      <c r="BV16" s="643"/>
      <c r="BW16" s="643"/>
      <c r="BX16" s="643"/>
      <c r="BY16" s="643"/>
      <c r="BZ16" s="643"/>
      <c r="CA16" s="643"/>
      <c r="CB16" s="688"/>
      <c r="CD16" s="689" t="s">
        <v>263</v>
      </c>
      <c r="CE16" s="686"/>
      <c r="CF16" s="686"/>
      <c r="CG16" s="686"/>
      <c r="CH16" s="686"/>
      <c r="CI16" s="686"/>
      <c r="CJ16" s="686"/>
      <c r="CK16" s="686"/>
      <c r="CL16" s="686"/>
      <c r="CM16" s="686"/>
      <c r="CN16" s="686"/>
      <c r="CO16" s="686"/>
      <c r="CP16" s="686"/>
      <c r="CQ16" s="687"/>
      <c r="CR16" s="642" t="s">
        <v>138</v>
      </c>
      <c r="CS16" s="643"/>
      <c r="CT16" s="643"/>
      <c r="CU16" s="643"/>
      <c r="CV16" s="643"/>
      <c r="CW16" s="643"/>
      <c r="CX16" s="643"/>
      <c r="CY16" s="644"/>
      <c r="CZ16" s="675" t="s">
        <v>137</v>
      </c>
      <c r="DA16" s="675"/>
      <c r="DB16" s="675"/>
      <c r="DC16" s="675"/>
      <c r="DD16" s="648" t="s">
        <v>227</v>
      </c>
      <c r="DE16" s="643"/>
      <c r="DF16" s="643"/>
      <c r="DG16" s="643"/>
      <c r="DH16" s="643"/>
      <c r="DI16" s="643"/>
      <c r="DJ16" s="643"/>
      <c r="DK16" s="643"/>
      <c r="DL16" s="643"/>
      <c r="DM16" s="643"/>
      <c r="DN16" s="643"/>
      <c r="DO16" s="643"/>
      <c r="DP16" s="644"/>
      <c r="DQ16" s="648" t="s">
        <v>138</v>
      </c>
      <c r="DR16" s="643"/>
      <c r="DS16" s="643"/>
      <c r="DT16" s="643"/>
      <c r="DU16" s="643"/>
      <c r="DV16" s="643"/>
      <c r="DW16" s="643"/>
      <c r="DX16" s="643"/>
      <c r="DY16" s="643"/>
      <c r="DZ16" s="643"/>
      <c r="EA16" s="643"/>
      <c r="EB16" s="643"/>
      <c r="EC16" s="688"/>
    </row>
    <row r="17" spans="2:133" ht="11.25" customHeight="1" x14ac:dyDescent="0.15">
      <c r="B17" s="639" t="s">
        <v>264</v>
      </c>
      <c r="C17" s="640"/>
      <c r="D17" s="640"/>
      <c r="E17" s="640"/>
      <c r="F17" s="640"/>
      <c r="G17" s="640"/>
      <c r="H17" s="640"/>
      <c r="I17" s="640"/>
      <c r="J17" s="640"/>
      <c r="K17" s="640"/>
      <c r="L17" s="640"/>
      <c r="M17" s="640"/>
      <c r="N17" s="640"/>
      <c r="O17" s="640"/>
      <c r="P17" s="640"/>
      <c r="Q17" s="641"/>
      <c r="R17" s="642">
        <v>36792</v>
      </c>
      <c r="S17" s="643"/>
      <c r="T17" s="643"/>
      <c r="U17" s="643"/>
      <c r="V17" s="643"/>
      <c r="W17" s="643"/>
      <c r="X17" s="643"/>
      <c r="Y17" s="644"/>
      <c r="Z17" s="675">
        <v>0.4</v>
      </c>
      <c r="AA17" s="675"/>
      <c r="AB17" s="675"/>
      <c r="AC17" s="675"/>
      <c r="AD17" s="676">
        <v>36792</v>
      </c>
      <c r="AE17" s="676"/>
      <c r="AF17" s="676"/>
      <c r="AG17" s="676"/>
      <c r="AH17" s="676"/>
      <c r="AI17" s="676"/>
      <c r="AJ17" s="676"/>
      <c r="AK17" s="676"/>
      <c r="AL17" s="645">
        <v>0.9</v>
      </c>
      <c r="AM17" s="646"/>
      <c r="AN17" s="646"/>
      <c r="AO17" s="677"/>
      <c r="AP17" s="639" t="s">
        <v>265</v>
      </c>
      <c r="AQ17" s="640"/>
      <c r="AR17" s="640"/>
      <c r="AS17" s="640"/>
      <c r="AT17" s="640"/>
      <c r="AU17" s="640"/>
      <c r="AV17" s="640"/>
      <c r="AW17" s="640"/>
      <c r="AX17" s="640"/>
      <c r="AY17" s="640"/>
      <c r="AZ17" s="640"/>
      <c r="BA17" s="640"/>
      <c r="BB17" s="640"/>
      <c r="BC17" s="640"/>
      <c r="BD17" s="640"/>
      <c r="BE17" s="640"/>
      <c r="BF17" s="641"/>
      <c r="BG17" s="642" t="s">
        <v>227</v>
      </c>
      <c r="BH17" s="643"/>
      <c r="BI17" s="643"/>
      <c r="BJ17" s="643"/>
      <c r="BK17" s="643"/>
      <c r="BL17" s="643"/>
      <c r="BM17" s="643"/>
      <c r="BN17" s="644"/>
      <c r="BO17" s="675" t="s">
        <v>138</v>
      </c>
      <c r="BP17" s="675"/>
      <c r="BQ17" s="675"/>
      <c r="BR17" s="675"/>
      <c r="BS17" s="648" t="s">
        <v>138</v>
      </c>
      <c r="BT17" s="643"/>
      <c r="BU17" s="643"/>
      <c r="BV17" s="643"/>
      <c r="BW17" s="643"/>
      <c r="BX17" s="643"/>
      <c r="BY17" s="643"/>
      <c r="BZ17" s="643"/>
      <c r="CA17" s="643"/>
      <c r="CB17" s="688"/>
      <c r="CD17" s="689" t="s">
        <v>266</v>
      </c>
      <c r="CE17" s="686"/>
      <c r="CF17" s="686"/>
      <c r="CG17" s="686"/>
      <c r="CH17" s="686"/>
      <c r="CI17" s="686"/>
      <c r="CJ17" s="686"/>
      <c r="CK17" s="686"/>
      <c r="CL17" s="686"/>
      <c r="CM17" s="686"/>
      <c r="CN17" s="686"/>
      <c r="CO17" s="686"/>
      <c r="CP17" s="686"/>
      <c r="CQ17" s="687"/>
      <c r="CR17" s="642">
        <v>586747</v>
      </c>
      <c r="CS17" s="643"/>
      <c r="CT17" s="643"/>
      <c r="CU17" s="643"/>
      <c r="CV17" s="643"/>
      <c r="CW17" s="643"/>
      <c r="CX17" s="643"/>
      <c r="CY17" s="644"/>
      <c r="CZ17" s="675">
        <v>6.8</v>
      </c>
      <c r="DA17" s="675"/>
      <c r="DB17" s="675"/>
      <c r="DC17" s="675"/>
      <c r="DD17" s="648" t="s">
        <v>138</v>
      </c>
      <c r="DE17" s="643"/>
      <c r="DF17" s="643"/>
      <c r="DG17" s="643"/>
      <c r="DH17" s="643"/>
      <c r="DI17" s="643"/>
      <c r="DJ17" s="643"/>
      <c r="DK17" s="643"/>
      <c r="DL17" s="643"/>
      <c r="DM17" s="643"/>
      <c r="DN17" s="643"/>
      <c r="DO17" s="643"/>
      <c r="DP17" s="644"/>
      <c r="DQ17" s="648">
        <v>586747</v>
      </c>
      <c r="DR17" s="643"/>
      <c r="DS17" s="643"/>
      <c r="DT17" s="643"/>
      <c r="DU17" s="643"/>
      <c r="DV17" s="643"/>
      <c r="DW17" s="643"/>
      <c r="DX17" s="643"/>
      <c r="DY17" s="643"/>
      <c r="DZ17" s="643"/>
      <c r="EA17" s="643"/>
      <c r="EB17" s="643"/>
      <c r="EC17" s="688"/>
    </row>
    <row r="18" spans="2:133" ht="11.25" customHeight="1" x14ac:dyDescent="0.15">
      <c r="B18" s="639" t="s">
        <v>267</v>
      </c>
      <c r="C18" s="640"/>
      <c r="D18" s="640"/>
      <c r="E18" s="640"/>
      <c r="F18" s="640"/>
      <c r="G18" s="640"/>
      <c r="H18" s="640"/>
      <c r="I18" s="640"/>
      <c r="J18" s="640"/>
      <c r="K18" s="640"/>
      <c r="L18" s="640"/>
      <c r="M18" s="640"/>
      <c r="N18" s="640"/>
      <c r="O18" s="640"/>
      <c r="P18" s="640"/>
      <c r="Q18" s="641"/>
      <c r="R18" s="642">
        <v>41527</v>
      </c>
      <c r="S18" s="643"/>
      <c r="T18" s="643"/>
      <c r="U18" s="643"/>
      <c r="V18" s="643"/>
      <c r="W18" s="643"/>
      <c r="X18" s="643"/>
      <c r="Y18" s="644"/>
      <c r="Z18" s="675">
        <v>0.5</v>
      </c>
      <c r="AA18" s="675"/>
      <c r="AB18" s="675"/>
      <c r="AC18" s="675"/>
      <c r="AD18" s="676">
        <v>41527</v>
      </c>
      <c r="AE18" s="676"/>
      <c r="AF18" s="676"/>
      <c r="AG18" s="676"/>
      <c r="AH18" s="676"/>
      <c r="AI18" s="676"/>
      <c r="AJ18" s="676"/>
      <c r="AK18" s="676"/>
      <c r="AL18" s="645">
        <v>1</v>
      </c>
      <c r="AM18" s="646"/>
      <c r="AN18" s="646"/>
      <c r="AO18" s="677"/>
      <c r="AP18" s="639" t="s">
        <v>268</v>
      </c>
      <c r="AQ18" s="640"/>
      <c r="AR18" s="640"/>
      <c r="AS18" s="640"/>
      <c r="AT18" s="640"/>
      <c r="AU18" s="640"/>
      <c r="AV18" s="640"/>
      <c r="AW18" s="640"/>
      <c r="AX18" s="640"/>
      <c r="AY18" s="640"/>
      <c r="AZ18" s="640"/>
      <c r="BA18" s="640"/>
      <c r="BB18" s="640"/>
      <c r="BC18" s="640"/>
      <c r="BD18" s="640"/>
      <c r="BE18" s="640"/>
      <c r="BF18" s="641"/>
      <c r="BG18" s="642" t="s">
        <v>138</v>
      </c>
      <c r="BH18" s="643"/>
      <c r="BI18" s="643"/>
      <c r="BJ18" s="643"/>
      <c r="BK18" s="643"/>
      <c r="BL18" s="643"/>
      <c r="BM18" s="643"/>
      <c r="BN18" s="644"/>
      <c r="BO18" s="675" t="s">
        <v>227</v>
      </c>
      <c r="BP18" s="675"/>
      <c r="BQ18" s="675"/>
      <c r="BR18" s="675"/>
      <c r="BS18" s="648" t="s">
        <v>138</v>
      </c>
      <c r="BT18" s="643"/>
      <c r="BU18" s="643"/>
      <c r="BV18" s="643"/>
      <c r="BW18" s="643"/>
      <c r="BX18" s="643"/>
      <c r="BY18" s="643"/>
      <c r="BZ18" s="643"/>
      <c r="CA18" s="643"/>
      <c r="CB18" s="688"/>
      <c r="CD18" s="689" t="s">
        <v>269</v>
      </c>
      <c r="CE18" s="686"/>
      <c r="CF18" s="686"/>
      <c r="CG18" s="686"/>
      <c r="CH18" s="686"/>
      <c r="CI18" s="686"/>
      <c r="CJ18" s="686"/>
      <c r="CK18" s="686"/>
      <c r="CL18" s="686"/>
      <c r="CM18" s="686"/>
      <c r="CN18" s="686"/>
      <c r="CO18" s="686"/>
      <c r="CP18" s="686"/>
      <c r="CQ18" s="687"/>
      <c r="CR18" s="642" t="s">
        <v>137</v>
      </c>
      <c r="CS18" s="643"/>
      <c r="CT18" s="643"/>
      <c r="CU18" s="643"/>
      <c r="CV18" s="643"/>
      <c r="CW18" s="643"/>
      <c r="CX18" s="643"/>
      <c r="CY18" s="644"/>
      <c r="CZ18" s="675" t="s">
        <v>138</v>
      </c>
      <c r="DA18" s="675"/>
      <c r="DB18" s="675"/>
      <c r="DC18" s="675"/>
      <c r="DD18" s="648" t="s">
        <v>138</v>
      </c>
      <c r="DE18" s="643"/>
      <c r="DF18" s="643"/>
      <c r="DG18" s="643"/>
      <c r="DH18" s="643"/>
      <c r="DI18" s="643"/>
      <c r="DJ18" s="643"/>
      <c r="DK18" s="643"/>
      <c r="DL18" s="643"/>
      <c r="DM18" s="643"/>
      <c r="DN18" s="643"/>
      <c r="DO18" s="643"/>
      <c r="DP18" s="644"/>
      <c r="DQ18" s="648" t="s">
        <v>138</v>
      </c>
      <c r="DR18" s="643"/>
      <c r="DS18" s="643"/>
      <c r="DT18" s="643"/>
      <c r="DU18" s="643"/>
      <c r="DV18" s="643"/>
      <c r="DW18" s="643"/>
      <c r="DX18" s="643"/>
      <c r="DY18" s="643"/>
      <c r="DZ18" s="643"/>
      <c r="EA18" s="643"/>
      <c r="EB18" s="643"/>
      <c r="EC18" s="688"/>
    </row>
    <row r="19" spans="2:133" ht="11.25" customHeight="1" x14ac:dyDescent="0.15">
      <c r="B19" s="639" t="s">
        <v>270</v>
      </c>
      <c r="C19" s="640"/>
      <c r="D19" s="640"/>
      <c r="E19" s="640"/>
      <c r="F19" s="640"/>
      <c r="G19" s="640"/>
      <c r="H19" s="640"/>
      <c r="I19" s="640"/>
      <c r="J19" s="640"/>
      <c r="K19" s="640"/>
      <c r="L19" s="640"/>
      <c r="M19" s="640"/>
      <c r="N19" s="640"/>
      <c r="O19" s="640"/>
      <c r="P19" s="640"/>
      <c r="Q19" s="641"/>
      <c r="R19" s="642">
        <v>32639</v>
      </c>
      <c r="S19" s="643"/>
      <c r="T19" s="643"/>
      <c r="U19" s="643"/>
      <c r="V19" s="643"/>
      <c r="W19" s="643"/>
      <c r="X19" s="643"/>
      <c r="Y19" s="644"/>
      <c r="Z19" s="675">
        <v>0.4</v>
      </c>
      <c r="AA19" s="675"/>
      <c r="AB19" s="675"/>
      <c r="AC19" s="675"/>
      <c r="AD19" s="676">
        <v>32639</v>
      </c>
      <c r="AE19" s="676"/>
      <c r="AF19" s="676"/>
      <c r="AG19" s="676"/>
      <c r="AH19" s="676"/>
      <c r="AI19" s="676"/>
      <c r="AJ19" s="676"/>
      <c r="AK19" s="676"/>
      <c r="AL19" s="645">
        <v>0.8</v>
      </c>
      <c r="AM19" s="646"/>
      <c r="AN19" s="646"/>
      <c r="AO19" s="677"/>
      <c r="AP19" s="639" t="s">
        <v>271</v>
      </c>
      <c r="AQ19" s="640"/>
      <c r="AR19" s="640"/>
      <c r="AS19" s="640"/>
      <c r="AT19" s="640"/>
      <c r="AU19" s="640"/>
      <c r="AV19" s="640"/>
      <c r="AW19" s="640"/>
      <c r="AX19" s="640"/>
      <c r="AY19" s="640"/>
      <c r="AZ19" s="640"/>
      <c r="BA19" s="640"/>
      <c r="BB19" s="640"/>
      <c r="BC19" s="640"/>
      <c r="BD19" s="640"/>
      <c r="BE19" s="640"/>
      <c r="BF19" s="641"/>
      <c r="BG19" s="642" t="s">
        <v>138</v>
      </c>
      <c r="BH19" s="643"/>
      <c r="BI19" s="643"/>
      <c r="BJ19" s="643"/>
      <c r="BK19" s="643"/>
      <c r="BL19" s="643"/>
      <c r="BM19" s="643"/>
      <c r="BN19" s="644"/>
      <c r="BO19" s="675" t="s">
        <v>138</v>
      </c>
      <c r="BP19" s="675"/>
      <c r="BQ19" s="675"/>
      <c r="BR19" s="675"/>
      <c r="BS19" s="648" t="s">
        <v>138</v>
      </c>
      <c r="BT19" s="643"/>
      <c r="BU19" s="643"/>
      <c r="BV19" s="643"/>
      <c r="BW19" s="643"/>
      <c r="BX19" s="643"/>
      <c r="BY19" s="643"/>
      <c r="BZ19" s="643"/>
      <c r="CA19" s="643"/>
      <c r="CB19" s="688"/>
      <c r="CD19" s="689" t="s">
        <v>272</v>
      </c>
      <c r="CE19" s="686"/>
      <c r="CF19" s="686"/>
      <c r="CG19" s="686"/>
      <c r="CH19" s="686"/>
      <c r="CI19" s="686"/>
      <c r="CJ19" s="686"/>
      <c r="CK19" s="686"/>
      <c r="CL19" s="686"/>
      <c r="CM19" s="686"/>
      <c r="CN19" s="686"/>
      <c r="CO19" s="686"/>
      <c r="CP19" s="686"/>
      <c r="CQ19" s="687"/>
      <c r="CR19" s="642" t="s">
        <v>138</v>
      </c>
      <c r="CS19" s="643"/>
      <c r="CT19" s="643"/>
      <c r="CU19" s="643"/>
      <c r="CV19" s="643"/>
      <c r="CW19" s="643"/>
      <c r="CX19" s="643"/>
      <c r="CY19" s="644"/>
      <c r="CZ19" s="675" t="s">
        <v>137</v>
      </c>
      <c r="DA19" s="675"/>
      <c r="DB19" s="675"/>
      <c r="DC19" s="675"/>
      <c r="DD19" s="648" t="s">
        <v>138</v>
      </c>
      <c r="DE19" s="643"/>
      <c r="DF19" s="643"/>
      <c r="DG19" s="643"/>
      <c r="DH19" s="643"/>
      <c r="DI19" s="643"/>
      <c r="DJ19" s="643"/>
      <c r="DK19" s="643"/>
      <c r="DL19" s="643"/>
      <c r="DM19" s="643"/>
      <c r="DN19" s="643"/>
      <c r="DO19" s="643"/>
      <c r="DP19" s="644"/>
      <c r="DQ19" s="648" t="s">
        <v>138</v>
      </c>
      <c r="DR19" s="643"/>
      <c r="DS19" s="643"/>
      <c r="DT19" s="643"/>
      <c r="DU19" s="643"/>
      <c r="DV19" s="643"/>
      <c r="DW19" s="643"/>
      <c r="DX19" s="643"/>
      <c r="DY19" s="643"/>
      <c r="DZ19" s="643"/>
      <c r="EA19" s="643"/>
      <c r="EB19" s="643"/>
      <c r="EC19" s="688"/>
    </row>
    <row r="20" spans="2:133" ht="11.25" customHeight="1" x14ac:dyDescent="0.15">
      <c r="B20" s="639" t="s">
        <v>273</v>
      </c>
      <c r="C20" s="640"/>
      <c r="D20" s="640"/>
      <c r="E20" s="640"/>
      <c r="F20" s="640"/>
      <c r="G20" s="640"/>
      <c r="H20" s="640"/>
      <c r="I20" s="640"/>
      <c r="J20" s="640"/>
      <c r="K20" s="640"/>
      <c r="L20" s="640"/>
      <c r="M20" s="640"/>
      <c r="N20" s="640"/>
      <c r="O20" s="640"/>
      <c r="P20" s="640"/>
      <c r="Q20" s="641"/>
      <c r="R20" s="642">
        <v>6759</v>
      </c>
      <c r="S20" s="643"/>
      <c r="T20" s="643"/>
      <c r="U20" s="643"/>
      <c r="V20" s="643"/>
      <c r="W20" s="643"/>
      <c r="X20" s="643"/>
      <c r="Y20" s="644"/>
      <c r="Z20" s="675">
        <v>0.1</v>
      </c>
      <c r="AA20" s="675"/>
      <c r="AB20" s="675"/>
      <c r="AC20" s="675"/>
      <c r="AD20" s="676">
        <v>6759</v>
      </c>
      <c r="AE20" s="676"/>
      <c r="AF20" s="676"/>
      <c r="AG20" s="676"/>
      <c r="AH20" s="676"/>
      <c r="AI20" s="676"/>
      <c r="AJ20" s="676"/>
      <c r="AK20" s="676"/>
      <c r="AL20" s="645">
        <v>0.2</v>
      </c>
      <c r="AM20" s="646"/>
      <c r="AN20" s="646"/>
      <c r="AO20" s="677"/>
      <c r="AP20" s="639" t="s">
        <v>274</v>
      </c>
      <c r="AQ20" s="640"/>
      <c r="AR20" s="640"/>
      <c r="AS20" s="640"/>
      <c r="AT20" s="640"/>
      <c r="AU20" s="640"/>
      <c r="AV20" s="640"/>
      <c r="AW20" s="640"/>
      <c r="AX20" s="640"/>
      <c r="AY20" s="640"/>
      <c r="AZ20" s="640"/>
      <c r="BA20" s="640"/>
      <c r="BB20" s="640"/>
      <c r="BC20" s="640"/>
      <c r="BD20" s="640"/>
      <c r="BE20" s="640"/>
      <c r="BF20" s="641"/>
      <c r="BG20" s="642" t="s">
        <v>138</v>
      </c>
      <c r="BH20" s="643"/>
      <c r="BI20" s="643"/>
      <c r="BJ20" s="643"/>
      <c r="BK20" s="643"/>
      <c r="BL20" s="643"/>
      <c r="BM20" s="643"/>
      <c r="BN20" s="644"/>
      <c r="BO20" s="675" t="s">
        <v>138</v>
      </c>
      <c r="BP20" s="675"/>
      <c r="BQ20" s="675"/>
      <c r="BR20" s="675"/>
      <c r="BS20" s="648" t="s">
        <v>138</v>
      </c>
      <c r="BT20" s="643"/>
      <c r="BU20" s="643"/>
      <c r="BV20" s="643"/>
      <c r="BW20" s="643"/>
      <c r="BX20" s="643"/>
      <c r="BY20" s="643"/>
      <c r="BZ20" s="643"/>
      <c r="CA20" s="643"/>
      <c r="CB20" s="688"/>
      <c r="CD20" s="689" t="s">
        <v>275</v>
      </c>
      <c r="CE20" s="686"/>
      <c r="CF20" s="686"/>
      <c r="CG20" s="686"/>
      <c r="CH20" s="686"/>
      <c r="CI20" s="686"/>
      <c r="CJ20" s="686"/>
      <c r="CK20" s="686"/>
      <c r="CL20" s="686"/>
      <c r="CM20" s="686"/>
      <c r="CN20" s="686"/>
      <c r="CO20" s="686"/>
      <c r="CP20" s="686"/>
      <c r="CQ20" s="687"/>
      <c r="CR20" s="642">
        <v>8625056</v>
      </c>
      <c r="CS20" s="643"/>
      <c r="CT20" s="643"/>
      <c r="CU20" s="643"/>
      <c r="CV20" s="643"/>
      <c r="CW20" s="643"/>
      <c r="CX20" s="643"/>
      <c r="CY20" s="644"/>
      <c r="CZ20" s="675">
        <v>100</v>
      </c>
      <c r="DA20" s="675"/>
      <c r="DB20" s="675"/>
      <c r="DC20" s="675"/>
      <c r="DD20" s="648">
        <v>267779</v>
      </c>
      <c r="DE20" s="643"/>
      <c r="DF20" s="643"/>
      <c r="DG20" s="643"/>
      <c r="DH20" s="643"/>
      <c r="DI20" s="643"/>
      <c r="DJ20" s="643"/>
      <c r="DK20" s="643"/>
      <c r="DL20" s="643"/>
      <c r="DM20" s="643"/>
      <c r="DN20" s="643"/>
      <c r="DO20" s="643"/>
      <c r="DP20" s="644"/>
      <c r="DQ20" s="648">
        <v>4621552</v>
      </c>
      <c r="DR20" s="643"/>
      <c r="DS20" s="643"/>
      <c r="DT20" s="643"/>
      <c r="DU20" s="643"/>
      <c r="DV20" s="643"/>
      <c r="DW20" s="643"/>
      <c r="DX20" s="643"/>
      <c r="DY20" s="643"/>
      <c r="DZ20" s="643"/>
      <c r="EA20" s="643"/>
      <c r="EB20" s="643"/>
      <c r="EC20" s="688"/>
    </row>
    <row r="21" spans="2:133" ht="11.25" customHeight="1" x14ac:dyDescent="0.15">
      <c r="B21" s="639" t="s">
        <v>276</v>
      </c>
      <c r="C21" s="640"/>
      <c r="D21" s="640"/>
      <c r="E21" s="640"/>
      <c r="F21" s="640"/>
      <c r="G21" s="640"/>
      <c r="H21" s="640"/>
      <c r="I21" s="640"/>
      <c r="J21" s="640"/>
      <c r="K21" s="640"/>
      <c r="L21" s="640"/>
      <c r="M21" s="640"/>
      <c r="N21" s="640"/>
      <c r="O21" s="640"/>
      <c r="P21" s="640"/>
      <c r="Q21" s="641"/>
      <c r="R21" s="642">
        <v>2129</v>
      </c>
      <c r="S21" s="643"/>
      <c r="T21" s="643"/>
      <c r="U21" s="643"/>
      <c r="V21" s="643"/>
      <c r="W21" s="643"/>
      <c r="X21" s="643"/>
      <c r="Y21" s="644"/>
      <c r="Z21" s="675">
        <v>0</v>
      </c>
      <c r="AA21" s="675"/>
      <c r="AB21" s="675"/>
      <c r="AC21" s="675"/>
      <c r="AD21" s="676">
        <v>2129</v>
      </c>
      <c r="AE21" s="676"/>
      <c r="AF21" s="676"/>
      <c r="AG21" s="676"/>
      <c r="AH21" s="676"/>
      <c r="AI21" s="676"/>
      <c r="AJ21" s="676"/>
      <c r="AK21" s="676"/>
      <c r="AL21" s="645">
        <v>0.1</v>
      </c>
      <c r="AM21" s="646"/>
      <c r="AN21" s="646"/>
      <c r="AO21" s="677"/>
      <c r="AP21" s="737" t="s">
        <v>277</v>
      </c>
      <c r="AQ21" s="744"/>
      <c r="AR21" s="744"/>
      <c r="AS21" s="744"/>
      <c r="AT21" s="744"/>
      <c r="AU21" s="744"/>
      <c r="AV21" s="744"/>
      <c r="AW21" s="744"/>
      <c r="AX21" s="744"/>
      <c r="AY21" s="744"/>
      <c r="AZ21" s="744"/>
      <c r="BA21" s="744"/>
      <c r="BB21" s="744"/>
      <c r="BC21" s="744"/>
      <c r="BD21" s="744"/>
      <c r="BE21" s="744"/>
      <c r="BF21" s="739"/>
      <c r="BG21" s="642" t="s">
        <v>138</v>
      </c>
      <c r="BH21" s="643"/>
      <c r="BI21" s="643"/>
      <c r="BJ21" s="643"/>
      <c r="BK21" s="643"/>
      <c r="BL21" s="643"/>
      <c r="BM21" s="643"/>
      <c r="BN21" s="644"/>
      <c r="BO21" s="675" t="s">
        <v>138</v>
      </c>
      <c r="BP21" s="675"/>
      <c r="BQ21" s="675"/>
      <c r="BR21" s="675"/>
      <c r="BS21" s="648" t="s">
        <v>227</v>
      </c>
      <c r="BT21" s="643"/>
      <c r="BU21" s="643"/>
      <c r="BV21" s="643"/>
      <c r="BW21" s="643"/>
      <c r="BX21" s="643"/>
      <c r="BY21" s="643"/>
      <c r="BZ21" s="643"/>
      <c r="CA21" s="643"/>
      <c r="CB21" s="688"/>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15">
      <c r="B22" s="639" t="s">
        <v>278</v>
      </c>
      <c r="C22" s="640"/>
      <c r="D22" s="640"/>
      <c r="E22" s="640"/>
      <c r="F22" s="640"/>
      <c r="G22" s="640"/>
      <c r="H22" s="640"/>
      <c r="I22" s="640"/>
      <c r="J22" s="640"/>
      <c r="K22" s="640"/>
      <c r="L22" s="640"/>
      <c r="M22" s="640"/>
      <c r="N22" s="640"/>
      <c r="O22" s="640"/>
      <c r="P22" s="640"/>
      <c r="Q22" s="641"/>
      <c r="R22" s="642">
        <v>430550</v>
      </c>
      <c r="S22" s="643"/>
      <c r="T22" s="643"/>
      <c r="U22" s="643"/>
      <c r="V22" s="643"/>
      <c r="W22" s="643"/>
      <c r="X22" s="643"/>
      <c r="Y22" s="644"/>
      <c r="Z22" s="675">
        <v>4.8</v>
      </c>
      <c r="AA22" s="675"/>
      <c r="AB22" s="675"/>
      <c r="AC22" s="675"/>
      <c r="AD22" s="676">
        <v>364371</v>
      </c>
      <c r="AE22" s="676"/>
      <c r="AF22" s="676"/>
      <c r="AG22" s="676"/>
      <c r="AH22" s="676"/>
      <c r="AI22" s="676"/>
      <c r="AJ22" s="676"/>
      <c r="AK22" s="676"/>
      <c r="AL22" s="645">
        <v>8.6999999999999993</v>
      </c>
      <c r="AM22" s="646"/>
      <c r="AN22" s="646"/>
      <c r="AO22" s="677"/>
      <c r="AP22" s="737" t="s">
        <v>279</v>
      </c>
      <c r="AQ22" s="744"/>
      <c r="AR22" s="744"/>
      <c r="AS22" s="744"/>
      <c r="AT22" s="744"/>
      <c r="AU22" s="744"/>
      <c r="AV22" s="744"/>
      <c r="AW22" s="744"/>
      <c r="AX22" s="744"/>
      <c r="AY22" s="744"/>
      <c r="AZ22" s="744"/>
      <c r="BA22" s="744"/>
      <c r="BB22" s="744"/>
      <c r="BC22" s="744"/>
      <c r="BD22" s="744"/>
      <c r="BE22" s="744"/>
      <c r="BF22" s="739"/>
      <c r="BG22" s="642" t="s">
        <v>138</v>
      </c>
      <c r="BH22" s="643"/>
      <c r="BI22" s="643"/>
      <c r="BJ22" s="643"/>
      <c r="BK22" s="643"/>
      <c r="BL22" s="643"/>
      <c r="BM22" s="643"/>
      <c r="BN22" s="644"/>
      <c r="BO22" s="675" t="s">
        <v>138</v>
      </c>
      <c r="BP22" s="675"/>
      <c r="BQ22" s="675"/>
      <c r="BR22" s="675"/>
      <c r="BS22" s="648" t="s">
        <v>138</v>
      </c>
      <c r="BT22" s="643"/>
      <c r="BU22" s="643"/>
      <c r="BV22" s="643"/>
      <c r="BW22" s="643"/>
      <c r="BX22" s="643"/>
      <c r="BY22" s="643"/>
      <c r="BZ22" s="643"/>
      <c r="CA22" s="643"/>
      <c r="CB22" s="688"/>
      <c r="CD22" s="746" t="s">
        <v>280</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15">
      <c r="B23" s="639" t="s">
        <v>281</v>
      </c>
      <c r="C23" s="640"/>
      <c r="D23" s="640"/>
      <c r="E23" s="640"/>
      <c r="F23" s="640"/>
      <c r="G23" s="640"/>
      <c r="H23" s="640"/>
      <c r="I23" s="640"/>
      <c r="J23" s="640"/>
      <c r="K23" s="640"/>
      <c r="L23" s="640"/>
      <c r="M23" s="640"/>
      <c r="N23" s="640"/>
      <c r="O23" s="640"/>
      <c r="P23" s="640"/>
      <c r="Q23" s="641"/>
      <c r="R23" s="642">
        <v>364371</v>
      </c>
      <c r="S23" s="643"/>
      <c r="T23" s="643"/>
      <c r="U23" s="643"/>
      <c r="V23" s="643"/>
      <c r="W23" s="643"/>
      <c r="X23" s="643"/>
      <c r="Y23" s="644"/>
      <c r="Z23" s="675">
        <v>4</v>
      </c>
      <c r="AA23" s="675"/>
      <c r="AB23" s="675"/>
      <c r="AC23" s="675"/>
      <c r="AD23" s="676">
        <v>364371</v>
      </c>
      <c r="AE23" s="676"/>
      <c r="AF23" s="676"/>
      <c r="AG23" s="676"/>
      <c r="AH23" s="676"/>
      <c r="AI23" s="676"/>
      <c r="AJ23" s="676"/>
      <c r="AK23" s="676"/>
      <c r="AL23" s="645">
        <v>8.6999999999999993</v>
      </c>
      <c r="AM23" s="646"/>
      <c r="AN23" s="646"/>
      <c r="AO23" s="677"/>
      <c r="AP23" s="737" t="s">
        <v>282</v>
      </c>
      <c r="AQ23" s="744"/>
      <c r="AR23" s="744"/>
      <c r="AS23" s="744"/>
      <c r="AT23" s="744"/>
      <c r="AU23" s="744"/>
      <c r="AV23" s="744"/>
      <c r="AW23" s="744"/>
      <c r="AX23" s="744"/>
      <c r="AY23" s="744"/>
      <c r="AZ23" s="744"/>
      <c r="BA23" s="744"/>
      <c r="BB23" s="744"/>
      <c r="BC23" s="744"/>
      <c r="BD23" s="744"/>
      <c r="BE23" s="744"/>
      <c r="BF23" s="739"/>
      <c r="BG23" s="642" t="s">
        <v>138</v>
      </c>
      <c r="BH23" s="643"/>
      <c r="BI23" s="643"/>
      <c r="BJ23" s="643"/>
      <c r="BK23" s="643"/>
      <c r="BL23" s="643"/>
      <c r="BM23" s="643"/>
      <c r="BN23" s="644"/>
      <c r="BO23" s="675" t="s">
        <v>138</v>
      </c>
      <c r="BP23" s="675"/>
      <c r="BQ23" s="675"/>
      <c r="BR23" s="675"/>
      <c r="BS23" s="648" t="s">
        <v>138</v>
      </c>
      <c r="BT23" s="643"/>
      <c r="BU23" s="643"/>
      <c r="BV23" s="643"/>
      <c r="BW23" s="643"/>
      <c r="BX23" s="643"/>
      <c r="BY23" s="643"/>
      <c r="BZ23" s="643"/>
      <c r="CA23" s="643"/>
      <c r="CB23" s="688"/>
      <c r="CD23" s="746" t="s">
        <v>221</v>
      </c>
      <c r="CE23" s="747"/>
      <c r="CF23" s="747"/>
      <c r="CG23" s="747"/>
      <c r="CH23" s="747"/>
      <c r="CI23" s="747"/>
      <c r="CJ23" s="747"/>
      <c r="CK23" s="747"/>
      <c r="CL23" s="747"/>
      <c r="CM23" s="747"/>
      <c r="CN23" s="747"/>
      <c r="CO23" s="747"/>
      <c r="CP23" s="747"/>
      <c r="CQ23" s="748"/>
      <c r="CR23" s="746" t="s">
        <v>283</v>
      </c>
      <c r="CS23" s="747"/>
      <c r="CT23" s="747"/>
      <c r="CU23" s="747"/>
      <c r="CV23" s="747"/>
      <c r="CW23" s="747"/>
      <c r="CX23" s="747"/>
      <c r="CY23" s="748"/>
      <c r="CZ23" s="746" t="s">
        <v>284</v>
      </c>
      <c r="DA23" s="747"/>
      <c r="DB23" s="747"/>
      <c r="DC23" s="748"/>
      <c r="DD23" s="746" t="s">
        <v>285</v>
      </c>
      <c r="DE23" s="747"/>
      <c r="DF23" s="747"/>
      <c r="DG23" s="747"/>
      <c r="DH23" s="747"/>
      <c r="DI23" s="747"/>
      <c r="DJ23" s="747"/>
      <c r="DK23" s="748"/>
      <c r="DL23" s="755" t="s">
        <v>286</v>
      </c>
      <c r="DM23" s="756"/>
      <c r="DN23" s="756"/>
      <c r="DO23" s="756"/>
      <c r="DP23" s="756"/>
      <c r="DQ23" s="756"/>
      <c r="DR23" s="756"/>
      <c r="DS23" s="756"/>
      <c r="DT23" s="756"/>
      <c r="DU23" s="756"/>
      <c r="DV23" s="757"/>
      <c r="DW23" s="746" t="s">
        <v>287</v>
      </c>
      <c r="DX23" s="747"/>
      <c r="DY23" s="747"/>
      <c r="DZ23" s="747"/>
      <c r="EA23" s="747"/>
      <c r="EB23" s="747"/>
      <c r="EC23" s="748"/>
    </row>
    <row r="24" spans="2:133" ht="11.25" customHeight="1" x14ac:dyDescent="0.15">
      <c r="B24" s="639" t="s">
        <v>288</v>
      </c>
      <c r="C24" s="640"/>
      <c r="D24" s="640"/>
      <c r="E24" s="640"/>
      <c r="F24" s="640"/>
      <c r="G24" s="640"/>
      <c r="H24" s="640"/>
      <c r="I24" s="640"/>
      <c r="J24" s="640"/>
      <c r="K24" s="640"/>
      <c r="L24" s="640"/>
      <c r="M24" s="640"/>
      <c r="N24" s="640"/>
      <c r="O24" s="640"/>
      <c r="P24" s="640"/>
      <c r="Q24" s="641"/>
      <c r="R24" s="642">
        <v>66179</v>
      </c>
      <c r="S24" s="643"/>
      <c r="T24" s="643"/>
      <c r="U24" s="643"/>
      <c r="V24" s="643"/>
      <c r="W24" s="643"/>
      <c r="X24" s="643"/>
      <c r="Y24" s="644"/>
      <c r="Z24" s="675">
        <v>0.7</v>
      </c>
      <c r="AA24" s="675"/>
      <c r="AB24" s="675"/>
      <c r="AC24" s="675"/>
      <c r="AD24" s="676" t="s">
        <v>137</v>
      </c>
      <c r="AE24" s="676"/>
      <c r="AF24" s="676"/>
      <c r="AG24" s="676"/>
      <c r="AH24" s="676"/>
      <c r="AI24" s="676"/>
      <c r="AJ24" s="676"/>
      <c r="AK24" s="676"/>
      <c r="AL24" s="645" t="s">
        <v>138</v>
      </c>
      <c r="AM24" s="646"/>
      <c r="AN24" s="646"/>
      <c r="AO24" s="677"/>
      <c r="AP24" s="737" t="s">
        <v>289</v>
      </c>
      <c r="AQ24" s="744"/>
      <c r="AR24" s="744"/>
      <c r="AS24" s="744"/>
      <c r="AT24" s="744"/>
      <c r="AU24" s="744"/>
      <c r="AV24" s="744"/>
      <c r="AW24" s="744"/>
      <c r="AX24" s="744"/>
      <c r="AY24" s="744"/>
      <c r="AZ24" s="744"/>
      <c r="BA24" s="744"/>
      <c r="BB24" s="744"/>
      <c r="BC24" s="744"/>
      <c r="BD24" s="744"/>
      <c r="BE24" s="744"/>
      <c r="BF24" s="739"/>
      <c r="BG24" s="642" t="s">
        <v>138</v>
      </c>
      <c r="BH24" s="643"/>
      <c r="BI24" s="643"/>
      <c r="BJ24" s="643"/>
      <c r="BK24" s="643"/>
      <c r="BL24" s="643"/>
      <c r="BM24" s="643"/>
      <c r="BN24" s="644"/>
      <c r="BO24" s="675" t="s">
        <v>138</v>
      </c>
      <c r="BP24" s="675"/>
      <c r="BQ24" s="675"/>
      <c r="BR24" s="675"/>
      <c r="BS24" s="648" t="s">
        <v>138</v>
      </c>
      <c r="BT24" s="643"/>
      <c r="BU24" s="643"/>
      <c r="BV24" s="643"/>
      <c r="BW24" s="643"/>
      <c r="BX24" s="643"/>
      <c r="BY24" s="643"/>
      <c r="BZ24" s="643"/>
      <c r="CA24" s="643"/>
      <c r="CB24" s="688"/>
      <c r="CD24" s="700" t="s">
        <v>290</v>
      </c>
      <c r="CE24" s="701"/>
      <c r="CF24" s="701"/>
      <c r="CG24" s="701"/>
      <c r="CH24" s="701"/>
      <c r="CI24" s="701"/>
      <c r="CJ24" s="701"/>
      <c r="CK24" s="701"/>
      <c r="CL24" s="701"/>
      <c r="CM24" s="701"/>
      <c r="CN24" s="701"/>
      <c r="CO24" s="701"/>
      <c r="CP24" s="701"/>
      <c r="CQ24" s="702"/>
      <c r="CR24" s="697">
        <v>3187704</v>
      </c>
      <c r="CS24" s="698"/>
      <c r="CT24" s="698"/>
      <c r="CU24" s="698"/>
      <c r="CV24" s="698"/>
      <c r="CW24" s="698"/>
      <c r="CX24" s="698"/>
      <c r="CY24" s="741"/>
      <c r="CZ24" s="742">
        <v>37</v>
      </c>
      <c r="DA24" s="715"/>
      <c r="DB24" s="715"/>
      <c r="DC24" s="745"/>
      <c r="DD24" s="740">
        <v>1990610</v>
      </c>
      <c r="DE24" s="698"/>
      <c r="DF24" s="698"/>
      <c r="DG24" s="698"/>
      <c r="DH24" s="698"/>
      <c r="DI24" s="698"/>
      <c r="DJ24" s="698"/>
      <c r="DK24" s="741"/>
      <c r="DL24" s="740">
        <v>1976934</v>
      </c>
      <c r="DM24" s="698"/>
      <c r="DN24" s="698"/>
      <c r="DO24" s="698"/>
      <c r="DP24" s="698"/>
      <c r="DQ24" s="698"/>
      <c r="DR24" s="698"/>
      <c r="DS24" s="698"/>
      <c r="DT24" s="698"/>
      <c r="DU24" s="698"/>
      <c r="DV24" s="741"/>
      <c r="DW24" s="742">
        <v>43</v>
      </c>
      <c r="DX24" s="715"/>
      <c r="DY24" s="715"/>
      <c r="DZ24" s="715"/>
      <c r="EA24" s="715"/>
      <c r="EB24" s="715"/>
      <c r="EC24" s="743"/>
    </row>
    <row r="25" spans="2:133" ht="11.25" customHeight="1" x14ac:dyDescent="0.15">
      <c r="B25" s="639" t="s">
        <v>291</v>
      </c>
      <c r="C25" s="640"/>
      <c r="D25" s="640"/>
      <c r="E25" s="640"/>
      <c r="F25" s="640"/>
      <c r="G25" s="640"/>
      <c r="H25" s="640"/>
      <c r="I25" s="640"/>
      <c r="J25" s="640"/>
      <c r="K25" s="640"/>
      <c r="L25" s="640"/>
      <c r="M25" s="640"/>
      <c r="N25" s="640"/>
      <c r="O25" s="640"/>
      <c r="P25" s="640"/>
      <c r="Q25" s="641"/>
      <c r="R25" s="642" t="s">
        <v>138</v>
      </c>
      <c r="S25" s="643"/>
      <c r="T25" s="643"/>
      <c r="U25" s="643"/>
      <c r="V25" s="643"/>
      <c r="W25" s="643"/>
      <c r="X25" s="643"/>
      <c r="Y25" s="644"/>
      <c r="Z25" s="675" t="s">
        <v>227</v>
      </c>
      <c r="AA25" s="675"/>
      <c r="AB25" s="675"/>
      <c r="AC25" s="675"/>
      <c r="AD25" s="676" t="s">
        <v>138</v>
      </c>
      <c r="AE25" s="676"/>
      <c r="AF25" s="676"/>
      <c r="AG25" s="676"/>
      <c r="AH25" s="676"/>
      <c r="AI25" s="676"/>
      <c r="AJ25" s="676"/>
      <c r="AK25" s="676"/>
      <c r="AL25" s="645" t="s">
        <v>137</v>
      </c>
      <c r="AM25" s="646"/>
      <c r="AN25" s="646"/>
      <c r="AO25" s="677"/>
      <c r="AP25" s="737" t="s">
        <v>292</v>
      </c>
      <c r="AQ25" s="744"/>
      <c r="AR25" s="744"/>
      <c r="AS25" s="744"/>
      <c r="AT25" s="744"/>
      <c r="AU25" s="744"/>
      <c r="AV25" s="744"/>
      <c r="AW25" s="744"/>
      <c r="AX25" s="744"/>
      <c r="AY25" s="744"/>
      <c r="AZ25" s="744"/>
      <c r="BA25" s="744"/>
      <c r="BB25" s="744"/>
      <c r="BC25" s="744"/>
      <c r="BD25" s="744"/>
      <c r="BE25" s="744"/>
      <c r="BF25" s="739"/>
      <c r="BG25" s="642" t="s">
        <v>138</v>
      </c>
      <c r="BH25" s="643"/>
      <c r="BI25" s="643"/>
      <c r="BJ25" s="643"/>
      <c r="BK25" s="643"/>
      <c r="BL25" s="643"/>
      <c r="BM25" s="643"/>
      <c r="BN25" s="644"/>
      <c r="BO25" s="675" t="s">
        <v>137</v>
      </c>
      <c r="BP25" s="675"/>
      <c r="BQ25" s="675"/>
      <c r="BR25" s="675"/>
      <c r="BS25" s="648" t="s">
        <v>138</v>
      </c>
      <c r="BT25" s="643"/>
      <c r="BU25" s="643"/>
      <c r="BV25" s="643"/>
      <c r="BW25" s="643"/>
      <c r="BX25" s="643"/>
      <c r="BY25" s="643"/>
      <c r="BZ25" s="643"/>
      <c r="CA25" s="643"/>
      <c r="CB25" s="688"/>
      <c r="CD25" s="689" t="s">
        <v>293</v>
      </c>
      <c r="CE25" s="686"/>
      <c r="CF25" s="686"/>
      <c r="CG25" s="686"/>
      <c r="CH25" s="686"/>
      <c r="CI25" s="686"/>
      <c r="CJ25" s="686"/>
      <c r="CK25" s="686"/>
      <c r="CL25" s="686"/>
      <c r="CM25" s="686"/>
      <c r="CN25" s="686"/>
      <c r="CO25" s="686"/>
      <c r="CP25" s="686"/>
      <c r="CQ25" s="687"/>
      <c r="CR25" s="642">
        <v>1049093</v>
      </c>
      <c r="CS25" s="661"/>
      <c r="CT25" s="661"/>
      <c r="CU25" s="661"/>
      <c r="CV25" s="661"/>
      <c r="CW25" s="661"/>
      <c r="CX25" s="661"/>
      <c r="CY25" s="662"/>
      <c r="CZ25" s="645">
        <v>12.2</v>
      </c>
      <c r="DA25" s="663"/>
      <c r="DB25" s="663"/>
      <c r="DC25" s="664"/>
      <c r="DD25" s="648">
        <v>960801</v>
      </c>
      <c r="DE25" s="661"/>
      <c r="DF25" s="661"/>
      <c r="DG25" s="661"/>
      <c r="DH25" s="661"/>
      <c r="DI25" s="661"/>
      <c r="DJ25" s="661"/>
      <c r="DK25" s="662"/>
      <c r="DL25" s="648">
        <v>947373</v>
      </c>
      <c r="DM25" s="661"/>
      <c r="DN25" s="661"/>
      <c r="DO25" s="661"/>
      <c r="DP25" s="661"/>
      <c r="DQ25" s="661"/>
      <c r="DR25" s="661"/>
      <c r="DS25" s="661"/>
      <c r="DT25" s="661"/>
      <c r="DU25" s="661"/>
      <c r="DV25" s="662"/>
      <c r="DW25" s="645">
        <v>20.6</v>
      </c>
      <c r="DX25" s="663"/>
      <c r="DY25" s="663"/>
      <c r="DZ25" s="663"/>
      <c r="EA25" s="663"/>
      <c r="EB25" s="663"/>
      <c r="EC25" s="681"/>
    </row>
    <row r="26" spans="2:133" ht="11.25" customHeight="1" x14ac:dyDescent="0.15">
      <c r="B26" s="639" t="s">
        <v>294</v>
      </c>
      <c r="C26" s="640"/>
      <c r="D26" s="640"/>
      <c r="E26" s="640"/>
      <c r="F26" s="640"/>
      <c r="G26" s="640"/>
      <c r="H26" s="640"/>
      <c r="I26" s="640"/>
      <c r="J26" s="640"/>
      <c r="K26" s="640"/>
      <c r="L26" s="640"/>
      <c r="M26" s="640"/>
      <c r="N26" s="640"/>
      <c r="O26" s="640"/>
      <c r="P26" s="640"/>
      <c r="Q26" s="641"/>
      <c r="R26" s="642">
        <v>4195547</v>
      </c>
      <c r="S26" s="643"/>
      <c r="T26" s="643"/>
      <c r="U26" s="643"/>
      <c r="V26" s="643"/>
      <c r="W26" s="643"/>
      <c r="X26" s="643"/>
      <c r="Y26" s="644"/>
      <c r="Z26" s="675">
        <v>46.6</v>
      </c>
      <c r="AA26" s="675"/>
      <c r="AB26" s="675"/>
      <c r="AC26" s="675"/>
      <c r="AD26" s="676">
        <v>4129368</v>
      </c>
      <c r="AE26" s="676"/>
      <c r="AF26" s="676"/>
      <c r="AG26" s="676"/>
      <c r="AH26" s="676"/>
      <c r="AI26" s="676"/>
      <c r="AJ26" s="676"/>
      <c r="AK26" s="676"/>
      <c r="AL26" s="645">
        <v>98.3</v>
      </c>
      <c r="AM26" s="646"/>
      <c r="AN26" s="646"/>
      <c r="AO26" s="677"/>
      <c r="AP26" s="737" t="s">
        <v>295</v>
      </c>
      <c r="AQ26" s="738"/>
      <c r="AR26" s="738"/>
      <c r="AS26" s="738"/>
      <c r="AT26" s="738"/>
      <c r="AU26" s="738"/>
      <c r="AV26" s="738"/>
      <c r="AW26" s="738"/>
      <c r="AX26" s="738"/>
      <c r="AY26" s="738"/>
      <c r="AZ26" s="738"/>
      <c r="BA26" s="738"/>
      <c r="BB26" s="738"/>
      <c r="BC26" s="738"/>
      <c r="BD26" s="738"/>
      <c r="BE26" s="738"/>
      <c r="BF26" s="739"/>
      <c r="BG26" s="642" t="s">
        <v>138</v>
      </c>
      <c r="BH26" s="643"/>
      <c r="BI26" s="643"/>
      <c r="BJ26" s="643"/>
      <c r="BK26" s="643"/>
      <c r="BL26" s="643"/>
      <c r="BM26" s="643"/>
      <c r="BN26" s="644"/>
      <c r="BO26" s="675" t="s">
        <v>138</v>
      </c>
      <c r="BP26" s="675"/>
      <c r="BQ26" s="675"/>
      <c r="BR26" s="675"/>
      <c r="BS26" s="648" t="s">
        <v>227</v>
      </c>
      <c r="BT26" s="643"/>
      <c r="BU26" s="643"/>
      <c r="BV26" s="643"/>
      <c r="BW26" s="643"/>
      <c r="BX26" s="643"/>
      <c r="BY26" s="643"/>
      <c r="BZ26" s="643"/>
      <c r="CA26" s="643"/>
      <c r="CB26" s="688"/>
      <c r="CD26" s="689" t="s">
        <v>296</v>
      </c>
      <c r="CE26" s="686"/>
      <c r="CF26" s="686"/>
      <c r="CG26" s="686"/>
      <c r="CH26" s="686"/>
      <c r="CI26" s="686"/>
      <c r="CJ26" s="686"/>
      <c r="CK26" s="686"/>
      <c r="CL26" s="686"/>
      <c r="CM26" s="686"/>
      <c r="CN26" s="686"/>
      <c r="CO26" s="686"/>
      <c r="CP26" s="686"/>
      <c r="CQ26" s="687"/>
      <c r="CR26" s="642">
        <v>604689</v>
      </c>
      <c r="CS26" s="643"/>
      <c r="CT26" s="643"/>
      <c r="CU26" s="643"/>
      <c r="CV26" s="643"/>
      <c r="CW26" s="643"/>
      <c r="CX26" s="643"/>
      <c r="CY26" s="644"/>
      <c r="CZ26" s="645">
        <v>7</v>
      </c>
      <c r="DA26" s="663"/>
      <c r="DB26" s="663"/>
      <c r="DC26" s="664"/>
      <c r="DD26" s="648">
        <v>540194</v>
      </c>
      <c r="DE26" s="643"/>
      <c r="DF26" s="643"/>
      <c r="DG26" s="643"/>
      <c r="DH26" s="643"/>
      <c r="DI26" s="643"/>
      <c r="DJ26" s="643"/>
      <c r="DK26" s="644"/>
      <c r="DL26" s="648" t="s">
        <v>227</v>
      </c>
      <c r="DM26" s="643"/>
      <c r="DN26" s="643"/>
      <c r="DO26" s="643"/>
      <c r="DP26" s="643"/>
      <c r="DQ26" s="643"/>
      <c r="DR26" s="643"/>
      <c r="DS26" s="643"/>
      <c r="DT26" s="643"/>
      <c r="DU26" s="643"/>
      <c r="DV26" s="644"/>
      <c r="DW26" s="645" t="s">
        <v>138</v>
      </c>
      <c r="DX26" s="663"/>
      <c r="DY26" s="663"/>
      <c r="DZ26" s="663"/>
      <c r="EA26" s="663"/>
      <c r="EB26" s="663"/>
      <c r="EC26" s="681"/>
    </row>
    <row r="27" spans="2:133" ht="11.25" customHeight="1" x14ac:dyDescent="0.15">
      <c r="B27" s="639" t="s">
        <v>297</v>
      </c>
      <c r="C27" s="640"/>
      <c r="D27" s="640"/>
      <c r="E27" s="640"/>
      <c r="F27" s="640"/>
      <c r="G27" s="640"/>
      <c r="H27" s="640"/>
      <c r="I27" s="640"/>
      <c r="J27" s="640"/>
      <c r="K27" s="640"/>
      <c r="L27" s="640"/>
      <c r="M27" s="640"/>
      <c r="N27" s="640"/>
      <c r="O27" s="640"/>
      <c r="P27" s="640"/>
      <c r="Q27" s="641"/>
      <c r="R27" s="642">
        <v>2865</v>
      </c>
      <c r="S27" s="643"/>
      <c r="T27" s="643"/>
      <c r="U27" s="643"/>
      <c r="V27" s="643"/>
      <c r="W27" s="643"/>
      <c r="X27" s="643"/>
      <c r="Y27" s="644"/>
      <c r="Z27" s="675">
        <v>0</v>
      </c>
      <c r="AA27" s="675"/>
      <c r="AB27" s="675"/>
      <c r="AC27" s="675"/>
      <c r="AD27" s="676">
        <v>2865</v>
      </c>
      <c r="AE27" s="676"/>
      <c r="AF27" s="676"/>
      <c r="AG27" s="676"/>
      <c r="AH27" s="676"/>
      <c r="AI27" s="676"/>
      <c r="AJ27" s="676"/>
      <c r="AK27" s="676"/>
      <c r="AL27" s="645">
        <v>0.1</v>
      </c>
      <c r="AM27" s="646"/>
      <c r="AN27" s="646"/>
      <c r="AO27" s="677"/>
      <c r="AP27" s="639" t="s">
        <v>298</v>
      </c>
      <c r="AQ27" s="640"/>
      <c r="AR27" s="640"/>
      <c r="AS27" s="640"/>
      <c r="AT27" s="640"/>
      <c r="AU27" s="640"/>
      <c r="AV27" s="640"/>
      <c r="AW27" s="640"/>
      <c r="AX27" s="640"/>
      <c r="AY27" s="640"/>
      <c r="AZ27" s="640"/>
      <c r="BA27" s="640"/>
      <c r="BB27" s="640"/>
      <c r="BC27" s="640"/>
      <c r="BD27" s="640"/>
      <c r="BE27" s="640"/>
      <c r="BF27" s="641"/>
      <c r="BG27" s="642">
        <v>3072838</v>
      </c>
      <c r="BH27" s="643"/>
      <c r="BI27" s="643"/>
      <c r="BJ27" s="643"/>
      <c r="BK27" s="643"/>
      <c r="BL27" s="643"/>
      <c r="BM27" s="643"/>
      <c r="BN27" s="644"/>
      <c r="BO27" s="675">
        <v>100</v>
      </c>
      <c r="BP27" s="675"/>
      <c r="BQ27" s="675"/>
      <c r="BR27" s="675"/>
      <c r="BS27" s="648" t="s">
        <v>137</v>
      </c>
      <c r="BT27" s="643"/>
      <c r="BU27" s="643"/>
      <c r="BV27" s="643"/>
      <c r="BW27" s="643"/>
      <c r="BX27" s="643"/>
      <c r="BY27" s="643"/>
      <c r="BZ27" s="643"/>
      <c r="CA27" s="643"/>
      <c r="CB27" s="688"/>
      <c r="CD27" s="689" t="s">
        <v>299</v>
      </c>
      <c r="CE27" s="686"/>
      <c r="CF27" s="686"/>
      <c r="CG27" s="686"/>
      <c r="CH27" s="686"/>
      <c r="CI27" s="686"/>
      <c r="CJ27" s="686"/>
      <c r="CK27" s="686"/>
      <c r="CL27" s="686"/>
      <c r="CM27" s="686"/>
      <c r="CN27" s="686"/>
      <c r="CO27" s="686"/>
      <c r="CP27" s="686"/>
      <c r="CQ27" s="687"/>
      <c r="CR27" s="642">
        <v>1551864</v>
      </c>
      <c r="CS27" s="661"/>
      <c r="CT27" s="661"/>
      <c r="CU27" s="661"/>
      <c r="CV27" s="661"/>
      <c r="CW27" s="661"/>
      <c r="CX27" s="661"/>
      <c r="CY27" s="662"/>
      <c r="CZ27" s="645">
        <v>18</v>
      </c>
      <c r="DA27" s="663"/>
      <c r="DB27" s="663"/>
      <c r="DC27" s="664"/>
      <c r="DD27" s="648">
        <v>443062</v>
      </c>
      <c r="DE27" s="661"/>
      <c r="DF27" s="661"/>
      <c r="DG27" s="661"/>
      <c r="DH27" s="661"/>
      <c r="DI27" s="661"/>
      <c r="DJ27" s="661"/>
      <c r="DK27" s="662"/>
      <c r="DL27" s="648">
        <v>442814</v>
      </c>
      <c r="DM27" s="661"/>
      <c r="DN27" s="661"/>
      <c r="DO27" s="661"/>
      <c r="DP27" s="661"/>
      <c r="DQ27" s="661"/>
      <c r="DR27" s="661"/>
      <c r="DS27" s="661"/>
      <c r="DT27" s="661"/>
      <c r="DU27" s="661"/>
      <c r="DV27" s="662"/>
      <c r="DW27" s="645">
        <v>9.6</v>
      </c>
      <c r="DX27" s="663"/>
      <c r="DY27" s="663"/>
      <c r="DZ27" s="663"/>
      <c r="EA27" s="663"/>
      <c r="EB27" s="663"/>
      <c r="EC27" s="681"/>
    </row>
    <row r="28" spans="2:133" ht="11.25" customHeight="1" x14ac:dyDescent="0.15">
      <c r="B28" s="639" t="s">
        <v>300</v>
      </c>
      <c r="C28" s="640"/>
      <c r="D28" s="640"/>
      <c r="E28" s="640"/>
      <c r="F28" s="640"/>
      <c r="G28" s="640"/>
      <c r="H28" s="640"/>
      <c r="I28" s="640"/>
      <c r="J28" s="640"/>
      <c r="K28" s="640"/>
      <c r="L28" s="640"/>
      <c r="M28" s="640"/>
      <c r="N28" s="640"/>
      <c r="O28" s="640"/>
      <c r="P28" s="640"/>
      <c r="Q28" s="641"/>
      <c r="R28" s="642">
        <v>55527</v>
      </c>
      <c r="S28" s="643"/>
      <c r="T28" s="643"/>
      <c r="U28" s="643"/>
      <c r="V28" s="643"/>
      <c r="W28" s="643"/>
      <c r="X28" s="643"/>
      <c r="Y28" s="644"/>
      <c r="Z28" s="675">
        <v>0.6</v>
      </c>
      <c r="AA28" s="675"/>
      <c r="AB28" s="675"/>
      <c r="AC28" s="675"/>
      <c r="AD28" s="676" t="s">
        <v>138</v>
      </c>
      <c r="AE28" s="676"/>
      <c r="AF28" s="676"/>
      <c r="AG28" s="676"/>
      <c r="AH28" s="676"/>
      <c r="AI28" s="676"/>
      <c r="AJ28" s="676"/>
      <c r="AK28" s="676"/>
      <c r="AL28" s="645" t="s">
        <v>137</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8"/>
      <c r="CD28" s="689" t="s">
        <v>301</v>
      </c>
      <c r="CE28" s="686"/>
      <c r="CF28" s="686"/>
      <c r="CG28" s="686"/>
      <c r="CH28" s="686"/>
      <c r="CI28" s="686"/>
      <c r="CJ28" s="686"/>
      <c r="CK28" s="686"/>
      <c r="CL28" s="686"/>
      <c r="CM28" s="686"/>
      <c r="CN28" s="686"/>
      <c r="CO28" s="686"/>
      <c r="CP28" s="686"/>
      <c r="CQ28" s="687"/>
      <c r="CR28" s="642">
        <v>586747</v>
      </c>
      <c r="CS28" s="643"/>
      <c r="CT28" s="643"/>
      <c r="CU28" s="643"/>
      <c r="CV28" s="643"/>
      <c r="CW28" s="643"/>
      <c r="CX28" s="643"/>
      <c r="CY28" s="644"/>
      <c r="CZ28" s="645">
        <v>6.8</v>
      </c>
      <c r="DA28" s="663"/>
      <c r="DB28" s="663"/>
      <c r="DC28" s="664"/>
      <c r="DD28" s="648">
        <v>586747</v>
      </c>
      <c r="DE28" s="643"/>
      <c r="DF28" s="643"/>
      <c r="DG28" s="643"/>
      <c r="DH28" s="643"/>
      <c r="DI28" s="643"/>
      <c r="DJ28" s="643"/>
      <c r="DK28" s="644"/>
      <c r="DL28" s="648">
        <v>586747</v>
      </c>
      <c r="DM28" s="643"/>
      <c r="DN28" s="643"/>
      <c r="DO28" s="643"/>
      <c r="DP28" s="643"/>
      <c r="DQ28" s="643"/>
      <c r="DR28" s="643"/>
      <c r="DS28" s="643"/>
      <c r="DT28" s="643"/>
      <c r="DU28" s="643"/>
      <c r="DV28" s="644"/>
      <c r="DW28" s="645">
        <v>12.8</v>
      </c>
      <c r="DX28" s="663"/>
      <c r="DY28" s="663"/>
      <c r="DZ28" s="663"/>
      <c r="EA28" s="663"/>
      <c r="EB28" s="663"/>
      <c r="EC28" s="681"/>
    </row>
    <row r="29" spans="2:133" ht="11.25" customHeight="1" x14ac:dyDescent="0.15">
      <c r="B29" s="639" t="s">
        <v>302</v>
      </c>
      <c r="C29" s="640"/>
      <c r="D29" s="640"/>
      <c r="E29" s="640"/>
      <c r="F29" s="640"/>
      <c r="G29" s="640"/>
      <c r="H29" s="640"/>
      <c r="I29" s="640"/>
      <c r="J29" s="640"/>
      <c r="K29" s="640"/>
      <c r="L29" s="640"/>
      <c r="M29" s="640"/>
      <c r="N29" s="640"/>
      <c r="O29" s="640"/>
      <c r="P29" s="640"/>
      <c r="Q29" s="641"/>
      <c r="R29" s="642">
        <v>35462</v>
      </c>
      <c r="S29" s="643"/>
      <c r="T29" s="643"/>
      <c r="U29" s="643"/>
      <c r="V29" s="643"/>
      <c r="W29" s="643"/>
      <c r="X29" s="643"/>
      <c r="Y29" s="644"/>
      <c r="Z29" s="675">
        <v>0.4</v>
      </c>
      <c r="AA29" s="675"/>
      <c r="AB29" s="675"/>
      <c r="AC29" s="675"/>
      <c r="AD29" s="676">
        <v>34163</v>
      </c>
      <c r="AE29" s="676"/>
      <c r="AF29" s="676"/>
      <c r="AG29" s="676"/>
      <c r="AH29" s="676"/>
      <c r="AI29" s="676"/>
      <c r="AJ29" s="676"/>
      <c r="AK29" s="676"/>
      <c r="AL29" s="645">
        <v>0.8</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0"/>
      <c r="CD29" s="731" t="s">
        <v>303</v>
      </c>
      <c r="CE29" s="732"/>
      <c r="CF29" s="689" t="s">
        <v>304</v>
      </c>
      <c r="CG29" s="686"/>
      <c r="CH29" s="686"/>
      <c r="CI29" s="686"/>
      <c r="CJ29" s="686"/>
      <c r="CK29" s="686"/>
      <c r="CL29" s="686"/>
      <c r="CM29" s="686"/>
      <c r="CN29" s="686"/>
      <c r="CO29" s="686"/>
      <c r="CP29" s="686"/>
      <c r="CQ29" s="687"/>
      <c r="CR29" s="642">
        <v>586747</v>
      </c>
      <c r="CS29" s="661"/>
      <c r="CT29" s="661"/>
      <c r="CU29" s="661"/>
      <c r="CV29" s="661"/>
      <c r="CW29" s="661"/>
      <c r="CX29" s="661"/>
      <c r="CY29" s="662"/>
      <c r="CZ29" s="645">
        <v>6.8</v>
      </c>
      <c r="DA29" s="663"/>
      <c r="DB29" s="663"/>
      <c r="DC29" s="664"/>
      <c r="DD29" s="648">
        <v>586747</v>
      </c>
      <c r="DE29" s="661"/>
      <c r="DF29" s="661"/>
      <c r="DG29" s="661"/>
      <c r="DH29" s="661"/>
      <c r="DI29" s="661"/>
      <c r="DJ29" s="661"/>
      <c r="DK29" s="662"/>
      <c r="DL29" s="648">
        <v>586747</v>
      </c>
      <c r="DM29" s="661"/>
      <c r="DN29" s="661"/>
      <c r="DO29" s="661"/>
      <c r="DP29" s="661"/>
      <c r="DQ29" s="661"/>
      <c r="DR29" s="661"/>
      <c r="DS29" s="661"/>
      <c r="DT29" s="661"/>
      <c r="DU29" s="661"/>
      <c r="DV29" s="662"/>
      <c r="DW29" s="645">
        <v>12.8</v>
      </c>
      <c r="DX29" s="663"/>
      <c r="DY29" s="663"/>
      <c r="DZ29" s="663"/>
      <c r="EA29" s="663"/>
      <c r="EB29" s="663"/>
      <c r="EC29" s="681"/>
    </row>
    <row r="30" spans="2:133" ht="11.25" customHeight="1" x14ac:dyDescent="0.15">
      <c r="B30" s="639" t="s">
        <v>305</v>
      </c>
      <c r="C30" s="640"/>
      <c r="D30" s="640"/>
      <c r="E30" s="640"/>
      <c r="F30" s="640"/>
      <c r="G30" s="640"/>
      <c r="H30" s="640"/>
      <c r="I30" s="640"/>
      <c r="J30" s="640"/>
      <c r="K30" s="640"/>
      <c r="L30" s="640"/>
      <c r="M30" s="640"/>
      <c r="N30" s="640"/>
      <c r="O30" s="640"/>
      <c r="P30" s="640"/>
      <c r="Q30" s="641"/>
      <c r="R30" s="642">
        <v>9690</v>
      </c>
      <c r="S30" s="643"/>
      <c r="T30" s="643"/>
      <c r="U30" s="643"/>
      <c r="V30" s="643"/>
      <c r="W30" s="643"/>
      <c r="X30" s="643"/>
      <c r="Y30" s="644"/>
      <c r="Z30" s="675">
        <v>0.1</v>
      </c>
      <c r="AA30" s="675"/>
      <c r="AB30" s="675"/>
      <c r="AC30" s="675"/>
      <c r="AD30" s="676" t="s">
        <v>227</v>
      </c>
      <c r="AE30" s="676"/>
      <c r="AF30" s="676"/>
      <c r="AG30" s="676"/>
      <c r="AH30" s="676"/>
      <c r="AI30" s="676"/>
      <c r="AJ30" s="676"/>
      <c r="AK30" s="676"/>
      <c r="AL30" s="645" t="s">
        <v>138</v>
      </c>
      <c r="AM30" s="646"/>
      <c r="AN30" s="646"/>
      <c r="AO30" s="677"/>
      <c r="AP30" s="703" t="s">
        <v>221</v>
      </c>
      <c r="AQ30" s="704"/>
      <c r="AR30" s="704"/>
      <c r="AS30" s="704"/>
      <c r="AT30" s="704"/>
      <c r="AU30" s="704"/>
      <c r="AV30" s="704"/>
      <c r="AW30" s="704"/>
      <c r="AX30" s="704"/>
      <c r="AY30" s="704"/>
      <c r="AZ30" s="704"/>
      <c r="BA30" s="704"/>
      <c r="BB30" s="704"/>
      <c r="BC30" s="704"/>
      <c r="BD30" s="704"/>
      <c r="BE30" s="704"/>
      <c r="BF30" s="705"/>
      <c r="BG30" s="703" t="s">
        <v>306</v>
      </c>
      <c r="BH30" s="728"/>
      <c r="BI30" s="728"/>
      <c r="BJ30" s="728"/>
      <c r="BK30" s="728"/>
      <c r="BL30" s="728"/>
      <c r="BM30" s="728"/>
      <c r="BN30" s="728"/>
      <c r="BO30" s="728"/>
      <c r="BP30" s="728"/>
      <c r="BQ30" s="729"/>
      <c r="BR30" s="703" t="s">
        <v>307</v>
      </c>
      <c r="BS30" s="728"/>
      <c r="BT30" s="728"/>
      <c r="BU30" s="728"/>
      <c r="BV30" s="728"/>
      <c r="BW30" s="728"/>
      <c r="BX30" s="728"/>
      <c r="BY30" s="728"/>
      <c r="BZ30" s="728"/>
      <c r="CA30" s="728"/>
      <c r="CB30" s="729"/>
      <c r="CD30" s="733"/>
      <c r="CE30" s="734"/>
      <c r="CF30" s="689" t="s">
        <v>308</v>
      </c>
      <c r="CG30" s="686"/>
      <c r="CH30" s="686"/>
      <c r="CI30" s="686"/>
      <c r="CJ30" s="686"/>
      <c r="CK30" s="686"/>
      <c r="CL30" s="686"/>
      <c r="CM30" s="686"/>
      <c r="CN30" s="686"/>
      <c r="CO30" s="686"/>
      <c r="CP30" s="686"/>
      <c r="CQ30" s="687"/>
      <c r="CR30" s="642">
        <v>553974</v>
      </c>
      <c r="CS30" s="643"/>
      <c r="CT30" s="643"/>
      <c r="CU30" s="643"/>
      <c r="CV30" s="643"/>
      <c r="CW30" s="643"/>
      <c r="CX30" s="643"/>
      <c r="CY30" s="644"/>
      <c r="CZ30" s="645">
        <v>6.4</v>
      </c>
      <c r="DA30" s="663"/>
      <c r="DB30" s="663"/>
      <c r="DC30" s="664"/>
      <c r="DD30" s="648">
        <v>553974</v>
      </c>
      <c r="DE30" s="643"/>
      <c r="DF30" s="643"/>
      <c r="DG30" s="643"/>
      <c r="DH30" s="643"/>
      <c r="DI30" s="643"/>
      <c r="DJ30" s="643"/>
      <c r="DK30" s="644"/>
      <c r="DL30" s="648">
        <v>553974</v>
      </c>
      <c r="DM30" s="643"/>
      <c r="DN30" s="643"/>
      <c r="DO30" s="643"/>
      <c r="DP30" s="643"/>
      <c r="DQ30" s="643"/>
      <c r="DR30" s="643"/>
      <c r="DS30" s="643"/>
      <c r="DT30" s="643"/>
      <c r="DU30" s="643"/>
      <c r="DV30" s="644"/>
      <c r="DW30" s="645">
        <v>12.1</v>
      </c>
      <c r="DX30" s="663"/>
      <c r="DY30" s="663"/>
      <c r="DZ30" s="663"/>
      <c r="EA30" s="663"/>
      <c r="EB30" s="663"/>
      <c r="EC30" s="681"/>
    </row>
    <row r="31" spans="2:133" ht="11.25" customHeight="1" x14ac:dyDescent="0.15">
      <c r="B31" s="639" t="s">
        <v>309</v>
      </c>
      <c r="C31" s="640"/>
      <c r="D31" s="640"/>
      <c r="E31" s="640"/>
      <c r="F31" s="640"/>
      <c r="G31" s="640"/>
      <c r="H31" s="640"/>
      <c r="I31" s="640"/>
      <c r="J31" s="640"/>
      <c r="K31" s="640"/>
      <c r="L31" s="640"/>
      <c r="M31" s="640"/>
      <c r="N31" s="640"/>
      <c r="O31" s="640"/>
      <c r="P31" s="640"/>
      <c r="Q31" s="641"/>
      <c r="R31" s="642">
        <v>3287103</v>
      </c>
      <c r="S31" s="643"/>
      <c r="T31" s="643"/>
      <c r="U31" s="643"/>
      <c r="V31" s="643"/>
      <c r="W31" s="643"/>
      <c r="X31" s="643"/>
      <c r="Y31" s="644"/>
      <c r="Z31" s="675">
        <v>36.5</v>
      </c>
      <c r="AA31" s="675"/>
      <c r="AB31" s="675"/>
      <c r="AC31" s="675"/>
      <c r="AD31" s="676" t="s">
        <v>138</v>
      </c>
      <c r="AE31" s="676"/>
      <c r="AF31" s="676"/>
      <c r="AG31" s="676"/>
      <c r="AH31" s="676"/>
      <c r="AI31" s="676"/>
      <c r="AJ31" s="676"/>
      <c r="AK31" s="676"/>
      <c r="AL31" s="645" t="s">
        <v>137</v>
      </c>
      <c r="AM31" s="646"/>
      <c r="AN31" s="646"/>
      <c r="AO31" s="677"/>
      <c r="AP31" s="717" t="s">
        <v>310</v>
      </c>
      <c r="AQ31" s="718"/>
      <c r="AR31" s="718"/>
      <c r="AS31" s="718"/>
      <c r="AT31" s="723" t="s">
        <v>311</v>
      </c>
      <c r="AU31" s="231"/>
      <c r="AV31" s="231"/>
      <c r="AW31" s="231"/>
      <c r="AX31" s="710" t="s">
        <v>188</v>
      </c>
      <c r="AY31" s="711"/>
      <c r="AZ31" s="711"/>
      <c r="BA31" s="711"/>
      <c r="BB31" s="711"/>
      <c r="BC31" s="711"/>
      <c r="BD31" s="711"/>
      <c r="BE31" s="711"/>
      <c r="BF31" s="712"/>
      <c r="BG31" s="713">
        <v>98.9</v>
      </c>
      <c r="BH31" s="714"/>
      <c r="BI31" s="714"/>
      <c r="BJ31" s="714"/>
      <c r="BK31" s="714"/>
      <c r="BL31" s="714"/>
      <c r="BM31" s="715">
        <v>97.5</v>
      </c>
      <c r="BN31" s="714"/>
      <c r="BO31" s="714"/>
      <c r="BP31" s="714"/>
      <c r="BQ31" s="716"/>
      <c r="BR31" s="713">
        <v>99.1</v>
      </c>
      <c r="BS31" s="714"/>
      <c r="BT31" s="714"/>
      <c r="BU31" s="714"/>
      <c r="BV31" s="714"/>
      <c r="BW31" s="714"/>
      <c r="BX31" s="715">
        <v>97.7</v>
      </c>
      <c r="BY31" s="714"/>
      <c r="BZ31" s="714"/>
      <c r="CA31" s="714"/>
      <c r="CB31" s="716"/>
      <c r="CD31" s="733"/>
      <c r="CE31" s="734"/>
      <c r="CF31" s="689" t="s">
        <v>312</v>
      </c>
      <c r="CG31" s="686"/>
      <c r="CH31" s="686"/>
      <c r="CI31" s="686"/>
      <c r="CJ31" s="686"/>
      <c r="CK31" s="686"/>
      <c r="CL31" s="686"/>
      <c r="CM31" s="686"/>
      <c r="CN31" s="686"/>
      <c r="CO31" s="686"/>
      <c r="CP31" s="686"/>
      <c r="CQ31" s="687"/>
      <c r="CR31" s="642">
        <v>32773</v>
      </c>
      <c r="CS31" s="661"/>
      <c r="CT31" s="661"/>
      <c r="CU31" s="661"/>
      <c r="CV31" s="661"/>
      <c r="CW31" s="661"/>
      <c r="CX31" s="661"/>
      <c r="CY31" s="662"/>
      <c r="CZ31" s="645">
        <v>0.4</v>
      </c>
      <c r="DA31" s="663"/>
      <c r="DB31" s="663"/>
      <c r="DC31" s="664"/>
      <c r="DD31" s="648">
        <v>32773</v>
      </c>
      <c r="DE31" s="661"/>
      <c r="DF31" s="661"/>
      <c r="DG31" s="661"/>
      <c r="DH31" s="661"/>
      <c r="DI31" s="661"/>
      <c r="DJ31" s="661"/>
      <c r="DK31" s="662"/>
      <c r="DL31" s="648">
        <v>32773</v>
      </c>
      <c r="DM31" s="661"/>
      <c r="DN31" s="661"/>
      <c r="DO31" s="661"/>
      <c r="DP31" s="661"/>
      <c r="DQ31" s="661"/>
      <c r="DR31" s="661"/>
      <c r="DS31" s="661"/>
      <c r="DT31" s="661"/>
      <c r="DU31" s="661"/>
      <c r="DV31" s="662"/>
      <c r="DW31" s="645">
        <v>0.7</v>
      </c>
      <c r="DX31" s="663"/>
      <c r="DY31" s="663"/>
      <c r="DZ31" s="663"/>
      <c r="EA31" s="663"/>
      <c r="EB31" s="663"/>
      <c r="EC31" s="681"/>
    </row>
    <row r="32" spans="2:133" ht="11.25" customHeight="1" x14ac:dyDescent="0.15">
      <c r="B32" s="706" t="s">
        <v>313</v>
      </c>
      <c r="C32" s="707"/>
      <c r="D32" s="707"/>
      <c r="E32" s="707"/>
      <c r="F32" s="707"/>
      <c r="G32" s="707"/>
      <c r="H32" s="707"/>
      <c r="I32" s="707"/>
      <c r="J32" s="707"/>
      <c r="K32" s="707"/>
      <c r="L32" s="707"/>
      <c r="M32" s="707"/>
      <c r="N32" s="707"/>
      <c r="O32" s="707"/>
      <c r="P32" s="707"/>
      <c r="Q32" s="708"/>
      <c r="R32" s="642" t="s">
        <v>227</v>
      </c>
      <c r="S32" s="643"/>
      <c r="T32" s="643"/>
      <c r="U32" s="643"/>
      <c r="V32" s="643"/>
      <c r="W32" s="643"/>
      <c r="X32" s="643"/>
      <c r="Y32" s="644"/>
      <c r="Z32" s="675" t="s">
        <v>227</v>
      </c>
      <c r="AA32" s="675"/>
      <c r="AB32" s="675"/>
      <c r="AC32" s="675"/>
      <c r="AD32" s="676" t="s">
        <v>138</v>
      </c>
      <c r="AE32" s="676"/>
      <c r="AF32" s="676"/>
      <c r="AG32" s="676"/>
      <c r="AH32" s="676"/>
      <c r="AI32" s="676"/>
      <c r="AJ32" s="676"/>
      <c r="AK32" s="676"/>
      <c r="AL32" s="645" t="s">
        <v>137</v>
      </c>
      <c r="AM32" s="646"/>
      <c r="AN32" s="646"/>
      <c r="AO32" s="677"/>
      <c r="AP32" s="719"/>
      <c r="AQ32" s="720"/>
      <c r="AR32" s="720"/>
      <c r="AS32" s="720"/>
      <c r="AT32" s="724"/>
      <c r="AU32" s="230" t="s">
        <v>314</v>
      </c>
      <c r="AV32" s="230"/>
      <c r="AW32" s="230"/>
      <c r="AX32" s="639" t="s">
        <v>315</v>
      </c>
      <c r="AY32" s="640"/>
      <c r="AZ32" s="640"/>
      <c r="BA32" s="640"/>
      <c r="BB32" s="640"/>
      <c r="BC32" s="640"/>
      <c r="BD32" s="640"/>
      <c r="BE32" s="640"/>
      <c r="BF32" s="641"/>
      <c r="BG32" s="726">
        <v>99.1</v>
      </c>
      <c r="BH32" s="661"/>
      <c r="BI32" s="661"/>
      <c r="BJ32" s="661"/>
      <c r="BK32" s="661"/>
      <c r="BL32" s="661"/>
      <c r="BM32" s="646">
        <v>97.8</v>
      </c>
      <c r="BN32" s="727"/>
      <c r="BO32" s="727"/>
      <c r="BP32" s="727"/>
      <c r="BQ32" s="685"/>
      <c r="BR32" s="726">
        <v>99</v>
      </c>
      <c r="BS32" s="661"/>
      <c r="BT32" s="661"/>
      <c r="BU32" s="661"/>
      <c r="BV32" s="661"/>
      <c r="BW32" s="661"/>
      <c r="BX32" s="646">
        <v>97.8</v>
      </c>
      <c r="BY32" s="727"/>
      <c r="BZ32" s="727"/>
      <c r="CA32" s="727"/>
      <c r="CB32" s="685"/>
      <c r="CD32" s="735"/>
      <c r="CE32" s="736"/>
      <c r="CF32" s="689" t="s">
        <v>316</v>
      </c>
      <c r="CG32" s="686"/>
      <c r="CH32" s="686"/>
      <c r="CI32" s="686"/>
      <c r="CJ32" s="686"/>
      <c r="CK32" s="686"/>
      <c r="CL32" s="686"/>
      <c r="CM32" s="686"/>
      <c r="CN32" s="686"/>
      <c r="CO32" s="686"/>
      <c r="CP32" s="686"/>
      <c r="CQ32" s="687"/>
      <c r="CR32" s="642" t="s">
        <v>137</v>
      </c>
      <c r="CS32" s="643"/>
      <c r="CT32" s="643"/>
      <c r="CU32" s="643"/>
      <c r="CV32" s="643"/>
      <c r="CW32" s="643"/>
      <c r="CX32" s="643"/>
      <c r="CY32" s="644"/>
      <c r="CZ32" s="645" t="s">
        <v>138</v>
      </c>
      <c r="DA32" s="663"/>
      <c r="DB32" s="663"/>
      <c r="DC32" s="664"/>
      <c r="DD32" s="648" t="s">
        <v>137</v>
      </c>
      <c r="DE32" s="643"/>
      <c r="DF32" s="643"/>
      <c r="DG32" s="643"/>
      <c r="DH32" s="643"/>
      <c r="DI32" s="643"/>
      <c r="DJ32" s="643"/>
      <c r="DK32" s="644"/>
      <c r="DL32" s="648" t="s">
        <v>227</v>
      </c>
      <c r="DM32" s="643"/>
      <c r="DN32" s="643"/>
      <c r="DO32" s="643"/>
      <c r="DP32" s="643"/>
      <c r="DQ32" s="643"/>
      <c r="DR32" s="643"/>
      <c r="DS32" s="643"/>
      <c r="DT32" s="643"/>
      <c r="DU32" s="643"/>
      <c r="DV32" s="644"/>
      <c r="DW32" s="645" t="s">
        <v>137</v>
      </c>
      <c r="DX32" s="663"/>
      <c r="DY32" s="663"/>
      <c r="DZ32" s="663"/>
      <c r="EA32" s="663"/>
      <c r="EB32" s="663"/>
      <c r="EC32" s="681"/>
    </row>
    <row r="33" spans="2:133" ht="11.25" customHeight="1" x14ac:dyDescent="0.15">
      <c r="B33" s="639" t="s">
        <v>317</v>
      </c>
      <c r="C33" s="640"/>
      <c r="D33" s="640"/>
      <c r="E33" s="640"/>
      <c r="F33" s="640"/>
      <c r="G33" s="640"/>
      <c r="H33" s="640"/>
      <c r="I33" s="640"/>
      <c r="J33" s="640"/>
      <c r="K33" s="640"/>
      <c r="L33" s="640"/>
      <c r="M33" s="640"/>
      <c r="N33" s="640"/>
      <c r="O33" s="640"/>
      <c r="P33" s="640"/>
      <c r="Q33" s="641"/>
      <c r="R33" s="642">
        <v>534656</v>
      </c>
      <c r="S33" s="643"/>
      <c r="T33" s="643"/>
      <c r="U33" s="643"/>
      <c r="V33" s="643"/>
      <c r="W33" s="643"/>
      <c r="X33" s="643"/>
      <c r="Y33" s="644"/>
      <c r="Z33" s="675">
        <v>5.9</v>
      </c>
      <c r="AA33" s="675"/>
      <c r="AB33" s="675"/>
      <c r="AC33" s="675"/>
      <c r="AD33" s="676" t="s">
        <v>138</v>
      </c>
      <c r="AE33" s="676"/>
      <c r="AF33" s="676"/>
      <c r="AG33" s="676"/>
      <c r="AH33" s="676"/>
      <c r="AI33" s="676"/>
      <c r="AJ33" s="676"/>
      <c r="AK33" s="676"/>
      <c r="AL33" s="645" t="s">
        <v>137</v>
      </c>
      <c r="AM33" s="646"/>
      <c r="AN33" s="646"/>
      <c r="AO33" s="677"/>
      <c r="AP33" s="721"/>
      <c r="AQ33" s="722"/>
      <c r="AR33" s="722"/>
      <c r="AS33" s="722"/>
      <c r="AT33" s="725"/>
      <c r="AU33" s="232"/>
      <c r="AV33" s="232"/>
      <c r="AW33" s="232"/>
      <c r="AX33" s="623" t="s">
        <v>318</v>
      </c>
      <c r="AY33" s="624"/>
      <c r="AZ33" s="624"/>
      <c r="BA33" s="624"/>
      <c r="BB33" s="624"/>
      <c r="BC33" s="624"/>
      <c r="BD33" s="624"/>
      <c r="BE33" s="624"/>
      <c r="BF33" s="625"/>
      <c r="BG33" s="709">
        <v>98.7</v>
      </c>
      <c r="BH33" s="627"/>
      <c r="BI33" s="627"/>
      <c r="BJ33" s="627"/>
      <c r="BK33" s="627"/>
      <c r="BL33" s="627"/>
      <c r="BM33" s="669">
        <v>97</v>
      </c>
      <c r="BN33" s="627"/>
      <c r="BO33" s="627"/>
      <c r="BP33" s="627"/>
      <c r="BQ33" s="671"/>
      <c r="BR33" s="709">
        <v>99</v>
      </c>
      <c r="BS33" s="627"/>
      <c r="BT33" s="627"/>
      <c r="BU33" s="627"/>
      <c r="BV33" s="627"/>
      <c r="BW33" s="627"/>
      <c r="BX33" s="669">
        <v>97.3</v>
      </c>
      <c r="BY33" s="627"/>
      <c r="BZ33" s="627"/>
      <c r="CA33" s="627"/>
      <c r="CB33" s="671"/>
      <c r="CD33" s="689" t="s">
        <v>319</v>
      </c>
      <c r="CE33" s="686"/>
      <c r="CF33" s="686"/>
      <c r="CG33" s="686"/>
      <c r="CH33" s="686"/>
      <c r="CI33" s="686"/>
      <c r="CJ33" s="686"/>
      <c r="CK33" s="686"/>
      <c r="CL33" s="686"/>
      <c r="CM33" s="686"/>
      <c r="CN33" s="686"/>
      <c r="CO33" s="686"/>
      <c r="CP33" s="686"/>
      <c r="CQ33" s="687"/>
      <c r="CR33" s="642">
        <v>5169573</v>
      </c>
      <c r="CS33" s="661"/>
      <c r="CT33" s="661"/>
      <c r="CU33" s="661"/>
      <c r="CV33" s="661"/>
      <c r="CW33" s="661"/>
      <c r="CX33" s="661"/>
      <c r="CY33" s="662"/>
      <c r="CZ33" s="645">
        <v>59.9</v>
      </c>
      <c r="DA33" s="663"/>
      <c r="DB33" s="663"/>
      <c r="DC33" s="664"/>
      <c r="DD33" s="648">
        <v>2548679</v>
      </c>
      <c r="DE33" s="661"/>
      <c r="DF33" s="661"/>
      <c r="DG33" s="661"/>
      <c r="DH33" s="661"/>
      <c r="DI33" s="661"/>
      <c r="DJ33" s="661"/>
      <c r="DK33" s="662"/>
      <c r="DL33" s="648">
        <v>1985759</v>
      </c>
      <c r="DM33" s="661"/>
      <c r="DN33" s="661"/>
      <c r="DO33" s="661"/>
      <c r="DP33" s="661"/>
      <c r="DQ33" s="661"/>
      <c r="DR33" s="661"/>
      <c r="DS33" s="661"/>
      <c r="DT33" s="661"/>
      <c r="DU33" s="661"/>
      <c r="DV33" s="662"/>
      <c r="DW33" s="645">
        <v>43.2</v>
      </c>
      <c r="DX33" s="663"/>
      <c r="DY33" s="663"/>
      <c r="DZ33" s="663"/>
      <c r="EA33" s="663"/>
      <c r="EB33" s="663"/>
      <c r="EC33" s="681"/>
    </row>
    <row r="34" spans="2:133" ht="11.25" customHeight="1" x14ac:dyDescent="0.15">
      <c r="B34" s="639" t="s">
        <v>320</v>
      </c>
      <c r="C34" s="640"/>
      <c r="D34" s="640"/>
      <c r="E34" s="640"/>
      <c r="F34" s="640"/>
      <c r="G34" s="640"/>
      <c r="H34" s="640"/>
      <c r="I34" s="640"/>
      <c r="J34" s="640"/>
      <c r="K34" s="640"/>
      <c r="L34" s="640"/>
      <c r="M34" s="640"/>
      <c r="N34" s="640"/>
      <c r="O34" s="640"/>
      <c r="P34" s="640"/>
      <c r="Q34" s="641"/>
      <c r="R34" s="642">
        <v>16711</v>
      </c>
      <c r="S34" s="643"/>
      <c r="T34" s="643"/>
      <c r="U34" s="643"/>
      <c r="V34" s="643"/>
      <c r="W34" s="643"/>
      <c r="X34" s="643"/>
      <c r="Y34" s="644"/>
      <c r="Z34" s="675">
        <v>0.2</v>
      </c>
      <c r="AA34" s="675"/>
      <c r="AB34" s="675"/>
      <c r="AC34" s="675"/>
      <c r="AD34" s="676">
        <v>15177</v>
      </c>
      <c r="AE34" s="676"/>
      <c r="AF34" s="676"/>
      <c r="AG34" s="676"/>
      <c r="AH34" s="676"/>
      <c r="AI34" s="676"/>
      <c r="AJ34" s="676"/>
      <c r="AK34" s="676"/>
      <c r="AL34" s="645">
        <v>0.4</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9" t="s">
        <v>321</v>
      </c>
      <c r="CE34" s="686"/>
      <c r="CF34" s="686"/>
      <c r="CG34" s="686"/>
      <c r="CH34" s="686"/>
      <c r="CI34" s="686"/>
      <c r="CJ34" s="686"/>
      <c r="CK34" s="686"/>
      <c r="CL34" s="686"/>
      <c r="CM34" s="686"/>
      <c r="CN34" s="686"/>
      <c r="CO34" s="686"/>
      <c r="CP34" s="686"/>
      <c r="CQ34" s="687"/>
      <c r="CR34" s="642">
        <v>1303547</v>
      </c>
      <c r="CS34" s="643"/>
      <c r="CT34" s="643"/>
      <c r="CU34" s="643"/>
      <c r="CV34" s="643"/>
      <c r="CW34" s="643"/>
      <c r="CX34" s="643"/>
      <c r="CY34" s="644"/>
      <c r="CZ34" s="645">
        <v>15.1</v>
      </c>
      <c r="DA34" s="663"/>
      <c r="DB34" s="663"/>
      <c r="DC34" s="664"/>
      <c r="DD34" s="648">
        <v>972110</v>
      </c>
      <c r="DE34" s="643"/>
      <c r="DF34" s="643"/>
      <c r="DG34" s="643"/>
      <c r="DH34" s="643"/>
      <c r="DI34" s="643"/>
      <c r="DJ34" s="643"/>
      <c r="DK34" s="644"/>
      <c r="DL34" s="648">
        <v>895128</v>
      </c>
      <c r="DM34" s="643"/>
      <c r="DN34" s="643"/>
      <c r="DO34" s="643"/>
      <c r="DP34" s="643"/>
      <c r="DQ34" s="643"/>
      <c r="DR34" s="643"/>
      <c r="DS34" s="643"/>
      <c r="DT34" s="643"/>
      <c r="DU34" s="643"/>
      <c r="DV34" s="644"/>
      <c r="DW34" s="645">
        <v>19.5</v>
      </c>
      <c r="DX34" s="663"/>
      <c r="DY34" s="663"/>
      <c r="DZ34" s="663"/>
      <c r="EA34" s="663"/>
      <c r="EB34" s="663"/>
      <c r="EC34" s="681"/>
    </row>
    <row r="35" spans="2:133" ht="11.25" customHeight="1" x14ac:dyDescent="0.15">
      <c r="B35" s="639" t="s">
        <v>322</v>
      </c>
      <c r="C35" s="640"/>
      <c r="D35" s="640"/>
      <c r="E35" s="640"/>
      <c r="F35" s="640"/>
      <c r="G35" s="640"/>
      <c r="H35" s="640"/>
      <c r="I35" s="640"/>
      <c r="J35" s="640"/>
      <c r="K35" s="640"/>
      <c r="L35" s="640"/>
      <c r="M35" s="640"/>
      <c r="N35" s="640"/>
      <c r="O35" s="640"/>
      <c r="P35" s="640"/>
      <c r="Q35" s="641"/>
      <c r="R35" s="642">
        <v>1604</v>
      </c>
      <c r="S35" s="643"/>
      <c r="T35" s="643"/>
      <c r="U35" s="643"/>
      <c r="V35" s="643"/>
      <c r="W35" s="643"/>
      <c r="X35" s="643"/>
      <c r="Y35" s="644"/>
      <c r="Z35" s="675">
        <v>0</v>
      </c>
      <c r="AA35" s="675"/>
      <c r="AB35" s="675"/>
      <c r="AC35" s="675"/>
      <c r="AD35" s="676" t="s">
        <v>138</v>
      </c>
      <c r="AE35" s="676"/>
      <c r="AF35" s="676"/>
      <c r="AG35" s="676"/>
      <c r="AH35" s="676"/>
      <c r="AI35" s="676"/>
      <c r="AJ35" s="676"/>
      <c r="AK35" s="676"/>
      <c r="AL35" s="645" t="s">
        <v>138</v>
      </c>
      <c r="AM35" s="646"/>
      <c r="AN35" s="646"/>
      <c r="AO35" s="677"/>
      <c r="AP35" s="235"/>
      <c r="AQ35" s="703" t="s">
        <v>323</v>
      </c>
      <c r="AR35" s="704"/>
      <c r="AS35" s="704"/>
      <c r="AT35" s="704"/>
      <c r="AU35" s="704"/>
      <c r="AV35" s="704"/>
      <c r="AW35" s="704"/>
      <c r="AX35" s="704"/>
      <c r="AY35" s="704"/>
      <c r="AZ35" s="704"/>
      <c r="BA35" s="704"/>
      <c r="BB35" s="704"/>
      <c r="BC35" s="704"/>
      <c r="BD35" s="704"/>
      <c r="BE35" s="704"/>
      <c r="BF35" s="705"/>
      <c r="BG35" s="703" t="s">
        <v>324</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9" t="s">
        <v>325</v>
      </c>
      <c r="CE35" s="686"/>
      <c r="CF35" s="686"/>
      <c r="CG35" s="686"/>
      <c r="CH35" s="686"/>
      <c r="CI35" s="686"/>
      <c r="CJ35" s="686"/>
      <c r="CK35" s="686"/>
      <c r="CL35" s="686"/>
      <c r="CM35" s="686"/>
      <c r="CN35" s="686"/>
      <c r="CO35" s="686"/>
      <c r="CP35" s="686"/>
      <c r="CQ35" s="687"/>
      <c r="CR35" s="642">
        <v>46524</v>
      </c>
      <c r="CS35" s="661"/>
      <c r="CT35" s="661"/>
      <c r="CU35" s="661"/>
      <c r="CV35" s="661"/>
      <c r="CW35" s="661"/>
      <c r="CX35" s="661"/>
      <c r="CY35" s="662"/>
      <c r="CZ35" s="645">
        <v>0.5</v>
      </c>
      <c r="DA35" s="663"/>
      <c r="DB35" s="663"/>
      <c r="DC35" s="664"/>
      <c r="DD35" s="648">
        <v>44979</v>
      </c>
      <c r="DE35" s="661"/>
      <c r="DF35" s="661"/>
      <c r="DG35" s="661"/>
      <c r="DH35" s="661"/>
      <c r="DI35" s="661"/>
      <c r="DJ35" s="661"/>
      <c r="DK35" s="662"/>
      <c r="DL35" s="648">
        <v>43237</v>
      </c>
      <c r="DM35" s="661"/>
      <c r="DN35" s="661"/>
      <c r="DO35" s="661"/>
      <c r="DP35" s="661"/>
      <c r="DQ35" s="661"/>
      <c r="DR35" s="661"/>
      <c r="DS35" s="661"/>
      <c r="DT35" s="661"/>
      <c r="DU35" s="661"/>
      <c r="DV35" s="662"/>
      <c r="DW35" s="645">
        <v>0.9</v>
      </c>
      <c r="DX35" s="663"/>
      <c r="DY35" s="663"/>
      <c r="DZ35" s="663"/>
      <c r="EA35" s="663"/>
      <c r="EB35" s="663"/>
      <c r="EC35" s="681"/>
    </row>
    <row r="36" spans="2:133" ht="11.25" customHeight="1" x14ac:dyDescent="0.15">
      <c r="B36" s="639" t="s">
        <v>326</v>
      </c>
      <c r="C36" s="640"/>
      <c r="D36" s="640"/>
      <c r="E36" s="640"/>
      <c r="F36" s="640"/>
      <c r="G36" s="640"/>
      <c r="H36" s="640"/>
      <c r="I36" s="640"/>
      <c r="J36" s="640"/>
      <c r="K36" s="640"/>
      <c r="L36" s="640"/>
      <c r="M36" s="640"/>
      <c r="N36" s="640"/>
      <c r="O36" s="640"/>
      <c r="P36" s="640"/>
      <c r="Q36" s="641"/>
      <c r="R36" s="642">
        <v>80092</v>
      </c>
      <c r="S36" s="643"/>
      <c r="T36" s="643"/>
      <c r="U36" s="643"/>
      <c r="V36" s="643"/>
      <c r="W36" s="643"/>
      <c r="X36" s="643"/>
      <c r="Y36" s="644"/>
      <c r="Z36" s="675">
        <v>0.9</v>
      </c>
      <c r="AA36" s="675"/>
      <c r="AB36" s="675"/>
      <c r="AC36" s="675"/>
      <c r="AD36" s="676" t="s">
        <v>137</v>
      </c>
      <c r="AE36" s="676"/>
      <c r="AF36" s="676"/>
      <c r="AG36" s="676"/>
      <c r="AH36" s="676"/>
      <c r="AI36" s="676"/>
      <c r="AJ36" s="676"/>
      <c r="AK36" s="676"/>
      <c r="AL36" s="645" t="s">
        <v>138</v>
      </c>
      <c r="AM36" s="646"/>
      <c r="AN36" s="646"/>
      <c r="AO36" s="677"/>
      <c r="AP36" s="235"/>
      <c r="AQ36" s="694" t="s">
        <v>327</v>
      </c>
      <c r="AR36" s="695"/>
      <c r="AS36" s="695"/>
      <c r="AT36" s="695"/>
      <c r="AU36" s="695"/>
      <c r="AV36" s="695"/>
      <c r="AW36" s="695"/>
      <c r="AX36" s="695"/>
      <c r="AY36" s="696"/>
      <c r="AZ36" s="697">
        <v>659570</v>
      </c>
      <c r="BA36" s="698"/>
      <c r="BB36" s="698"/>
      <c r="BC36" s="698"/>
      <c r="BD36" s="698"/>
      <c r="BE36" s="698"/>
      <c r="BF36" s="699"/>
      <c r="BG36" s="700" t="s">
        <v>328</v>
      </c>
      <c r="BH36" s="701"/>
      <c r="BI36" s="701"/>
      <c r="BJ36" s="701"/>
      <c r="BK36" s="701"/>
      <c r="BL36" s="701"/>
      <c r="BM36" s="701"/>
      <c r="BN36" s="701"/>
      <c r="BO36" s="701"/>
      <c r="BP36" s="701"/>
      <c r="BQ36" s="701"/>
      <c r="BR36" s="701"/>
      <c r="BS36" s="701"/>
      <c r="BT36" s="701"/>
      <c r="BU36" s="702"/>
      <c r="BV36" s="697">
        <v>74778</v>
      </c>
      <c r="BW36" s="698"/>
      <c r="BX36" s="698"/>
      <c r="BY36" s="698"/>
      <c r="BZ36" s="698"/>
      <c r="CA36" s="698"/>
      <c r="CB36" s="699"/>
      <c r="CD36" s="689" t="s">
        <v>329</v>
      </c>
      <c r="CE36" s="686"/>
      <c r="CF36" s="686"/>
      <c r="CG36" s="686"/>
      <c r="CH36" s="686"/>
      <c r="CI36" s="686"/>
      <c r="CJ36" s="686"/>
      <c r="CK36" s="686"/>
      <c r="CL36" s="686"/>
      <c r="CM36" s="686"/>
      <c r="CN36" s="686"/>
      <c r="CO36" s="686"/>
      <c r="CP36" s="686"/>
      <c r="CQ36" s="687"/>
      <c r="CR36" s="642">
        <v>3050273</v>
      </c>
      <c r="CS36" s="643"/>
      <c r="CT36" s="643"/>
      <c r="CU36" s="643"/>
      <c r="CV36" s="643"/>
      <c r="CW36" s="643"/>
      <c r="CX36" s="643"/>
      <c r="CY36" s="644"/>
      <c r="CZ36" s="645">
        <v>35.4</v>
      </c>
      <c r="DA36" s="663"/>
      <c r="DB36" s="663"/>
      <c r="DC36" s="664"/>
      <c r="DD36" s="648">
        <v>840230</v>
      </c>
      <c r="DE36" s="643"/>
      <c r="DF36" s="643"/>
      <c r="DG36" s="643"/>
      <c r="DH36" s="643"/>
      <c r="DI36" s="643"/>
      <c r="DJ36" s="643"/>
      <c r="DK36" s="644"/>
      <c r="DL36" s="648">
        <v>671836</v>
      </c>
      <c r="DM36" s="643"/>
      <c r="DN36" s="643"/>
      <c r="DO36" s="643"/>
      <c r="DP36" s="643"/>
      <c r="DQ36" s="643"/>
      <c r="DR36" s="643"/>
      <c r="DS36" s="643"/>
      <c r="DT36" s="643"/>
      <c r="DU36" s="643"/>
      <c r="DV36" s="644"/>
      <c r="DW36" s="645">
        <v>14.6</v>
      </c>
      <c r="DX36" s="663"/>
      <c r="DY36" s="663"/>
      <c r="DZ36" s="663"/>
      <c r="EA36" s="663"/>
      <c r="EB36" s="663"/>
      <c r="EC36" s="681"/>
    </row>
    <row r="37" spans="2:133" ht="11.25" customHeight="1" x14ac:dyDescent="0.15">
      <c r="B37" s="639" t="s">
        <v>330</v>
      </c>
      <c r="C37" s="640"/>
      <c r="D37" s="640"/>
      <c r="E37" s="640"/>
      <c r="F37" s="640"/>
      <c r="G37" s="640"/>
      <c r="H37" s="640"/>
      <c r="I37" s="640"/>
      <c r="J37" s="640"/>
      <c r="K37" s="640"/>
      <c r="L37" s="640"/>
      <c r="M37" s="640"/>
      <c r="N37" s="640"/>
      <c r="O37" s="640"/>
      <c r="P37" s="640"/>
      <c r="Q37" s="641"/>
      <c r="R37" s="642">
        <v>171619</v>
      </c>
      <c r="S37" s="643"/>
      <c r="T37" s="643"/>
      <c r="U37" s="643"/>
      <c r="V37" s="643"/>
      <c r="W37" s="643"/>
      <c r="X37" s="643"/>
      <c r="Y37" s="644"/>
      <c r="Z37" s="675">
        <v>1.9</v>
      </c>
      <c r="AA37" s="675"/>
      <c r="AB37" s="675"/>
      <c r="AC37" s="675"/>
      <c r="AD37" s="676" t="s">
        <v>137</v>
      </c>
      <c r="AE37" s="676"/>
      <c r="AF37" s="676"/>
      <c r="AG37" s="676"/>
      <c r="AH37" s="676"/>
      <c r="AI37" s="676"/>
      <c r="AJ37" s="676"/>
      <c r="AK37" s="676"/>
      <c r="AL37" s="645" t="s">
        <v>227</v>
      </c>
      <c r="AM37" s="646"/>
      <c r="AN37" s="646"/>
      <c r="AO37" s="677"/>
      <c r="AQ37" s="682" t="s">
        <v>331</v>
      </c>
      <c r="AR37" s="683"/>
      <c r="AS37" s="683"/>
      <c r="AT37" s="683"/>
      <c r="AU37" s="683"/>
      <c r="AV37" s="683"/>
      <c r="AW37" s="683"/>
      <c r="AX37" s="683"/>
      <c r="AY37" s="684"/>
      <c r="AZ37" s="642">
        <v>197000</v>
      </c>
      <c r="BA37" s="643"/>
      <c r="BB37" s="643"/>
      <c r="BC37" s="643"/>
      <c r="BD37" s="661"/>
      <c r="BE37" s="661"/>
      <c r="BF37" s="685"/>
      <c r="BG37" s="689" t="s">
        <v>332</v>
      </c>
      <c r="BH37" s="686"/>
      <c r="BI37" s="686"/>
      <c r="BJ37" s="686"/>
      <c r="BK37" s="686"/>
      <c r="BL37" s="686"/>
      <c r="BM37" s="686"/>
      <c r="BN37" s="686"/>
      <c r="BO37" s="686"/>
      <c r="BP37" s="686"/>
      <c r="BQ37" s="686"/>
      <c r="BR37" s="686"/>
      <c r="BS37" s="686"/>
      <c r="BT37" s="686"/>
      <c r="BU37" s="687"/>
      <c r="BV37" s="642">
        <v>68881</v>
      </c>
      <c r="BW37" s="643"/>
      <c r="BX37" s="643"/>
      <c r="BY37" s="643"/>
      <c r="BZ37" s="643"/>
      <c r="CA37" s="643"/>
      <c r="CB37" s="688"/>
      <c r="CD37" s="689" t="s">
        <v>333</v>
      </c>
      <c r="CE37" s="686"/>
      <c r="CF37" s="686"/>
      <c r="CG37" s="686"/>
      <c r="CH37" s="686"/>
      <c r="CI37" s="686"/>
      <c r="CJ37" s="686"/>
      <c r="CK37" s="686"/>
      <c r="CL37" s="686"/>
      <c r="CM37" s="686"/>
      <c r="CN37" s="686"/>
      <c r="CO37" s="686"/>
      <c r="CP37" s="686"/>
      <c r="CQ37" s="687"/>
      <c r="CR37" s="642">
        <v>537272</v>
      </c>
      <c r="CS37" s="661"/>
      <c r="CT37" s="661"/>
      <c r="CU37" s="661"/>
      <c r="CV37" s="661"/>
      <c r="CW37" s="661"/>
      <c r="CX37" s="661"/>
      <c r="CY37" s="662"/>
      <c r="CZ37" s="645">
        <v>6.2</v>
      </c>
      <c r="DA37" s="663"/>
      <c r="DB37" s="663"/>
      <c r="DC37" s="664"/>
      <c r="DD37" s="648">
        <v>537272</v>
      </c>
      <c r="DE37" s="661"/>
      <c r="DF37" s="661"/>
      <c r="DG37" s="661"/>
      <c r="DH37" s="661"/>
      <c r="DI37" s="661"/>
      <c r="DJ37" s="661"/>
      <c r="DK37" s="662"/>
      <c r="DL37" s="648">
        <v>433593</v>
      </c>
      <c r="DM37" s="661"/>
      <c r="DN37" s="661"/>
      <c r="DO37" s="661"/>
      <c r="DP37" s="661"/>
      <c r="DQ37" s="661"/>
      <c r="DR37" s="661"/>
      <c r="DS37" s="661"/>
      <c r="DT37" s="661"/>
      <c r="DU37" s="661"/>
      <c r="DV37" s="662"/>
      <c r="DW37" s="645">
        <v>9.4</v>
      </c>
      <c r="DX37" s="663"/>
      <c r="DY37" s="663"/>
      <c r="DZ37" s="663"/>
      <c r="EA37" s="663"/>
      <c r="EB37" s="663"/>
      <c r="EC37" s="681"/>
    </row>
    <row r="38" spans="2:133" ht="11.25" customHeight="1" x14ac:dyDescent="0.15">
      <c r="B38" s="639" t="s">
        <v>334</v>
      </c>
      <c r="C38" s="640"/>
      <c r="D38" s="640"/>
      <c r="E38" s="640"/>
      <c r="F38" s="640"/>
      <c r="G38" s="640"/>
      <c r="H38" s="640"/>
      <c r="I38" s="640"/>
      <c r="J38" s="640"/>
      <c r="K38" s="640"/>
      <c r="L38" s="640"/>
      <c r="M38" s="640"/>
      <c r="N38" s="640"/>
      <c r="O38" s="640"/>
      <c r="P38" s="640"/>
      <c r="Q38" s="641"/>
      <c r="R38" s="642">
        <v>55612</v>
      </c>
      <c r="S38" s="643"/>
      <c r="T38" s="643"/>
      <c r="U38" s="643"/>
      <c r="V38" s="643"/>
      <c r="W38" s="643"/>
      <c r="X38" s="643"/>
      <c r="Y38" s="644"/>
      <c r="Z38" s="675">
        <v>0.6</v>
      </c>
      <c r="AA38" s="675"/>
      <c r="AB38" s="675"/>
      <c r="AC38" s="675"/>
      <c r="AD38" s="676">
        <v>21276</v>
      </c>
      <c r="AE38" s="676"/>
      <c r="AF38" s="676"/>
      <c r="AG38" s="676"/>
      <c r="AH38" s="676"/>
      <c r="AI38" s="676"/>
      <c r="AJ38" s="676"/>
      <c r="AK38" s="676"/>
      <c r="AL38" s="645">
        <v>0.5</v>
      </c>
      <c r="AM38" s="646"/>
      <c r="AN38" s="646"/>
      <c r="AO38" s="677"/>
      <c r="AQ38" s="682" t="s">
        <v>335</v>
      </c>
      <c r="AR38" s="683"/>
      <c r="AS38" s="683"/>
      <c r="AT38" s="683"/>
      <c r="AU38" s="683"/>
      <c r="AV38" s="683"/>
      <c r="AW38" s="683"/>
      <c r="AX38" s="683"/>
      <c r="AY38" s="684"/>
      <c r="AZ38" s="642">
        <v>32832</v>
      </c>
      <c r="BA38" s="643"/>
      <c r="BB38" s="643"/>
      <c r="BC38" s="643"/>
      <c r="BD38" s="661"/>
      <c r="BE38" s="661"/>
      <c r="BF38" s="685"/>
      <c r="BG38" s="689" t="s">
        <v>336</v>
      </c>
      <c r="BH38" s="686"/>
      <c r="BI38" s="686"/>
      <c r="BJ38" s="686"/>
      <c r="BK38" s="686"/>
      <c r="BL38" s="686"/>
      <c r="BM38" s="686"/>
      <c r="BN38" s="686"/>
      <c r="BO38" s="686"/>
      <c r="BP38" s="686"/>
      <c r="BQ38" s="686"/>
      <c r="BR38" s="686"/>
      <c r="BS38" s="686"/>
      <c r="BT38" s="686"/>
      <c r="BU38" s="687"/>
      <c r="BV38" s="642">
        <v>2331</v>
      </c>
      <c r="BW38" s="643"/>
      <c r="BX38" s="643"/>
      <c r="BY38" s="643"/>
      <c r="BZ38" s="643"/>
      <c r="CA38" s="643"/>
      <c r="CB38" s="688"/>
      <c r="CD38" s="689" t="s">
        <v>337</v>
      </c>
      <c r="CE38" s="686"/>
      <c r="CF38" s="686"/>
      <c r="CG38" s="686"/>
      <c r="CH38" s="686"/>
      <c r="CI38" s="686"/>
      <c r="CJ38" s="686"/>
      <c r="CK38" s="686"/>
      <c r="CL38" s="686"/>
      <c r="CM38" s="686"/>
      <c r="CN38" s="686"/>
      <c r="CO38" s="686"/>
      <c r="CP38" s="686"/>
      <c r="CQ38" s="687"/>
      <c r="CR38" s="642">
        <v>626738</v>
      </c>
      <c r="CS38" s="643"/>
      <c r="CT38" s="643"/>
      <c r="CU38" s="643"/>
      <c r="CV38" s="643"/>
      <c r="CW38" s="643"/>
      <c r="CX38" s="643"/>
      <c r="CY38" s="644"/>
      <c r="CZ38" s="645">
        <v>7.3</v>
      </c>
      <c r="DA38" s="663"/>
      <c r="DB38" s="663"/>
      <c r="DC38" s="664"/>
      <c r="DD38" s="648">
        <v>549112</v>
      </c>
      <c r="DE38" s="643"/>
      <c r="DF38" s="643"/>
      <c r="DG38" s="643"/>
      <c r="DH38" s="643"/>
      <c r="DI38" s="643"/>
      <c r="DJ38" s="643"/>
      <c r="DK38" s="644"/>
      <c r="DL38" s="648">
        <v>375558</v>
      </c>
      <c r="DM38" s="643"/>
      <c r="DN38" s="643"/>
      <c r="DO38" s="643"/>
      <c r="DP38" s="643"/>
      <c r="DQ38" s="643"/>
      <c r="DR38" s="643"/>
      <c r="DS38" s="643"/>
      <c r="DT38" s="643"/>
      <c r="DU38" s="643"/>
      <c r="DV38" s="644"/>
      <c r="DW38" s="645">
        <v>8.1999999999999993</v>
      </c>
      <c r="DX38" s="663"/>
      <c r="DY38" s="663"/>
      <c r="DZ38" s="663"/>
      <c r="EA38" s="663"/>
      <c r="EB38" s="663"/>
      <c r="EC38" s="681"/>
    </row>
    <row r="39" spans="2:133" ht="11.25" customHeight="1" x14ac:dyDescent="0.15">
      <c r="B39" s="639" t="s">
        <v>338</v>
      </c>
      <c r="C39" s="640"/>
      <c r="D39" s="640"/>
      <c r="E39" s="640"/>
      <c r="F39" s="640"/>
      <c r="G39" s="640"/>
      <c r="H39" s="640"/>
      <c r="I39" s="640"/>
      <c r="J39" s="640"/>
      <c r="K39" s="640"/>
      <c r="L39" s="640"/>
      <c r="M39" s="640"/>
      <c r="N39" s="640"/>
      <c r="O39" s="640"/>
      <c r="P39" s="640"/>
      <c r="Q39" s="641"/>
      <c r="R39" s="642">
        <v>565625</v>
      </c>
      <c r="S39" s="643"/>
      <c r="T39" s="643"/>
      <c r="U39" s="643"/>
      <c r="V39" s="643"/>
      <c r="W39" s="643"/>
      <c r="X39" s="643"/>
      <c r="Y39" s="644"/>
      <c r="Z39" s="675">
        <v>6.3</v>
      </c>
      <c r="AA39" s="675"/>
      <c r="AB39" s="675"/>
      <c r="AC39" s="675"/>
      <c r="AD39" s="676" t="s">
        <v>227</v>
      </c>
      <c r="AE39" s="676"/>
      <c r="AF39" s="676"/>
      <c r="AG39" s="676"/>
      <c r="AH39" s="676"/>
      <c r="AI39" s="676"/>
      <c r="AJ39" s="676"/>
      <c r="AK39" s="676"/>
      <c r="AL39" s="645" t="s">
        <v>138</v>
      </c>
      <c r="AM39" s="646"/>
      <c r="AN39" s="646"/>
      <c r="AO39" s="677"/>
      <c r="AQ39" s="682" t="s">
        <v>339</v>
      </c>
      <c r="AR39" s="683"/>
      <c r="AS39" s="683"/>
      <c r="AT39" s="683"/>
      <c r="AU39" s="683"/>
      <c r="AV39" s="683"/>
      <c r="AW39" s="683"/>
      <c r="AX39" s="683"/>
      <c r="AY39" s="684"/>
      <c r="AZ39" s="642" t="s">
        <v>138</v>
      </c>
      <c r="BA39" s="643"/>
      <c r="BB39" s="643"/>
      <c r="BC39" s="643"/>
      <c r="BD39" s="661"/>
      <c r="BE39" s="661"/>
      <c r="BF39" s="685"/>
      <c r="BG39" s="689" t="s">
        <v>340</v>
      </c>
      <c r="BH39" s="686"/>
      <c r="BI39" s="686"/>
      <c r="BJ39" s="686"/>
      <c r="BK39" s="686"/>
      <c r="BL39" s="686"/>
      <c r="BM39" s="686"/>
      <c r="BN39" s="686"/>
      <c r="BO39" s="686"/>
      <c r="BP39" s="686"/>
      <c r="BQ39" s="686"/>
      <c r="BR39" s="686"/>
      <c r="BS39" s="686"/>
      <c r="BT39" s="686"/>
      <c r="BU39" s="687"/>
      <c r="BV39" s="642">
        <v>3671</v>
      </c>
      <c r="BW39" s="643"/>
      <c r="BX39" s="643"/>
      <c r="BY39" s="643"/>
      <c r="BZ39" s="643"/>
      <c r="CA39" s="643"/>
      <c r="CB39" s="688"/>
      <c r="CD39" s="689" t="s">
        <v>341</v>
      </c>
      <c r="CE39" s="686"/>
      <c r="CF39" s="686"/>
      <c r="CG39" s="686"/>
      <c r="CH39" s="686"/>
      <c r="CI39" s="686"/>
      <c r="CJ39" s="686"/>
      <c r="CK39" s="686"/>
      <c r="CL39" s="686"/>
      <c r="CM39" s="686"/>
      <c r="CN39" s="686"/>
      <c r="CO39" s="686"/>
      <c r="CP39" s="686"/>
      <c r="CQ39" s="687"/>
      <c r="CR39" s="642">
        <v>142491</v>
      </c>
      <c r="CS39" s="661"/>
      <c r="CT39" s="661"/>
      <c r="CU39" s="661"/>
      <c r="CV39" s="661"/>
      <c r="CW39" s="661"/>
      <c r="CX39" s="661"/>
      <c r="CY39" s="662"/>
      <c r="CZ39" s="645">
        <v>1.7</v>
      </c>
      <c r="DA39" s="663"/>
      <c r="DB39" s="663"/>
      <c r="DC39" s="664"/>
      <c r="DD39" s="648">
        <v>142248</v>
      </c>
      <c r="DE39" s="661"/>
      <c r="DF39" s="661"/>
      <c r="DG39" s="661"/>
      <c r="DH39" s="661"/>
      <c r="DI39" s="661"/>
      <c r="DJ39" s="661"/>
      <c r="DK39" s="662"/>
      <c r="DL39" s="648" t="s">
        <v>138</v>
      </c>
      <c r="DM39" s="661"/>
      <c r="DN39" s="661"/>
      <c r="DO39" s="661"/>
      <c r="DP39" s="661"/>
      <c r="DQ39" s="661"/>
      <c r="DR39" s="661"/>
      <c r="DS39" s="661"/>
      <c r="DT39" s="661"/>
      <c r="DU39" s="661"/>
      <c r="DV39" s="662"/>
      <c r="DW39" s="645" t="s">
        <v>138</v>
      </c>
      <c r="DX39" s="663"/>
      <c r="DY39" s="663"/>
      <c r="DZ39" s="663"/>
      <c r="EA39" s="663"/>
      <c r="EB39" s="663"/>
      <c r="EC39" s="681"/>
    </row>
    <row r="40" spans="2:133" ht="11.25" customHeight="1" x14ac:dyDescent="0.15">
      <c r="B40" s="639" t="s">
        <v>342</v>
      </c>
      <c r="C40" s="640"/>
      <c r="D40" s="640"/>
      <c r="E40" s="640"/>
      <c r="F40" s="640"/>
      <c r="G40" s="640"/>
      <c r="H40" s="640"/>
      <c r="I40" s="640"/>
      <c r="J40" s="640"/>
      <c r="K40" s="640"/>
      <c r="L40" s="640"/>
      <c r="M40" s="640"/>
      <c r="N40" s="640"/>
      <c r="O40" s="640"/>
      <c r="P40" s="640"/>
      <c r="Q40" s="641"/>
      <c r="R40" s="642">
        <v>95600</v>
      </c>
      <c r="S40" s="643"/>
      <c r="T40" s="643"/>
      <c r="U40" s="643"/>
      <c r="V40" s="643"/>
      <c r="W40" s="643"/>
      <c r="X40" s="643"/>
      <c r="Y40" s="644"/>
      <c r="Z40" s="675">
        <v>1.1000000000000001</v>
      </c>
      <c r="AA40" s="675"/>
      <c r="AB40" s="675"/>
      <c r="AC40" s="675"/>
      <c r="AD40" s="676" t="s">
        <v>137</v>
      </c>
      <c r="AE40" s="676"/>
      <c r="AF40" s="676"/>
      <c r="AG40" s="676"/>
      <c r="AH40" s="676"/>
      <c r="AI40" s="676"/>
      <c r="AJ40" s="676"/>
      <c r="AK40" s="676"/>
      <c r="AL40" s="645" t="s">
        <v>138</v>
      </c>
      <c r="AM40" s="646"/>
      <c r="AN40" s="646"/>
      <c r="AO40" s="677"/>
      <c r="AQ40" s="682" t="s">
        <v>343</v>
      </c>
      <c r="AR40" s="683"/>
      <c r="AS40" s="683"/>
      <c r="AT40" s="683"/>
      <c r="AU40" s="683"/>
      <c r="AV40" s="683"/>
      <c r="AW40" s="683"/>
      <c r="AX40" s="683"/>
      <c r="AY40" s="684"/>
      <c r="AZ40" s="642" t="s">
        <v>138</v>
      </c>
      <c r="BA40" s="643"/>
      <c r="BB40" s="643"/>
      <c r="BC40" s="643"/>
      <c r="BD40" s="661"/>
      <c r="BE40" s="661"/>
      <c r="BF40" s="685"/>
      <c r="BG40" s="690" t="s">
        <v>344</v>
      </c>
      <c r="BH40" s="691"/>
      <c r="BI40" s="691"/>
      <c r="BJ40" s="691"/>
      <c r="BK40" s="691"/>
      <c r="BL40" s="236"/>
      <c r="BM40" s="686" t="s">
        <v>345</v>
      </c>
      <c r="BN40" s="686"/>
      <c r="BO40" s="686"/>
      <c r="BP40" s="686"/>
      <c r="BQ40" s="686"/>
      <c r="BR40" s="686"/>
      <c r="BS40" s="686"/>
      <c r="BT40" s="686"/>
      <c r="BU40" s="687"/>
      <c r="BV40" s="642">
        <v>91</v>
      </c>
      <c r="BW40" s="643"/>
      <c r="BX40" s="643"/>
      <c r="BY40" s="643"/>
      <c r="BZ40" s="643"/>
      <c r="CA40" s="643"/>
      <c r="CB40" s="688"/>
      <c r="CD40" s="689" t="s">
        <v>346</v>
      </c>
      <c r="CE40" s="686"/>
      <c r="CF40" s="686"/>
      <c r="CG40" s="686"/>
      <c r="CH40" s="686"/>
      <c r="CI40" s="686"/>
      <c r="CJ40" s="686"/>
      <c r="CK40" s="686"/>
      <c r="CL40" s="686"/>
      <c r="CM40" s="686"/>
      <c r="CN40" s="686"/>
      <c r="CO40" s="686"/>
      <c r="CP40" s="686"/>
      <c r="CQ40" s="687"/>
      <c r="CR40" s="642" t="s">
        <v>138</v>
      </c>
      <c r="CS40" s="643"/>
      <c r="CT40" s="643"/>
      <c r="CU40" s="643"/>
      <c r="CV40" s="643"/>
      <c r="CW40" s="643"/>
      <c r="CX40" s="643"/>
      <c r="CY40" s="644"/>
      <c r="CZ40" s="645" t="s">
        <v>137</v>
      </c>
      <c r="DA40" s="663"/>
      <c r="DB40" s="663"/>
      <c r="DC40" s="664"/>
      <c r="DD40" s="648" t="s">
        <v>137</v>
      </c>
      <c r="DE40" s="643"/>
      <c r="DF40" s="643"/>
      <c r="DG40" s="643"/>
      <c r="DH40" s="643"/>
      <c r="DI40" s="643"/>
      <c r="DJ40" s="643"/>
      <c r="DK40" s="644"/>
      <c r="DL40" s="648" t="s">
        <v>137</v>
      </c>
      <c r="DM40" s="643"/>
      <c r="DN40" s="643"/>
      <c r="DO40" s="643"/>
      <c r="DP40" s="643"/>
      <c r="DQ40" s="643"/>
      <c r="DR40" s="643"/>
      <c r="DS40" s="643"/>
      <c r="DT40" s="643"/>
      <c r="DU40" s="643"/>
      <c r="DV40" s="644"/>
      <c r="DW40" s="645" t="s">
        <v>137</v>
      </c>
      <c r="DX40" s="663"/>
      <c r="DY40" s="663"/>
      <c r="DZ40" s="663"/>
      <c r="EA40" s="663"/>
      <c r="EB40" s="663"/>
      <c r="EC40" s="681"/>
    </row>
    <row r="41" spans="2:133" ht="11.25" customHeight="1" x14ac:dyDescent="0.15">
      <c r="B41" s="639" t="s">
        <v>347</v>
      </c>
      <c r="C41" s="640"/>
      <c r="D41" s="640"/>
      <c r="E41" s="640"/>
      <c r="F41" s="640"/>
      <c r="G41" s="640"/>
      <c r="H41" s="640"/>
      <c r="I41" s="640"/>
      <c r="J41" s="640"/>
      <c r="K41" s="640"/>
      <c r="L41" s="640"/>
      <c r="M41" s="640"/>
      <c r="N41" s="640"/>
      <c r="O41" s="640"/>
      <c r="P41" s="640"/>
      <c r="Q41" s="641"/>
      <c r="R41" s="642" t="s">
        <v>138</v>
      </c>
      <c r="S41" s="643"/>
      <c r="T41" s="643"/>
      <c r="U41" s="643"/>
      <c r="V41" s="643"/>
      <c r="W41" s="643"/>
      <c r="X41" s="643"/>
      <c r="Y41" s="644"/>
      <c r="Z41" s="675" t="s">
        <v>227</v>
      </c>
      <c r="AA41" s="675"/>
      <c r="AB41" s="675"/>
      <c r="AC41" s="675"/>
      <c r="AD41" s="676" t="s">
        <v>227</v>
      </c>
      <c r="AE41" s="676"/>
      <c r="AF41" s="676"/>
      <c r="AG41" s="676"/>
      <c r="AH41" s="676"/>
      <c r="AI41" s="676"/>
      <c r="AJ41" s="676"/>
      <c r="AK41" s="676"/>
      <c r="AL41" s="645" t="s">
        <v>138</v>
      </c>
      <c r="AM41" s="646"/>
      <c r="AN41" s="646"/>
      <c r="AO41" s="677"/>
      <c r="AQ41" s="682" t="s">
        <v>348</v>
      </c>
      <c r="AR41" s="683"/>
      <c r="AS41" s="683"/>
      <c r="AT41" s="683"/>
      <c r="AU41" s="683"/>
      <c r="AV41" s="683"/>
      <c r="AW41" s="683"/>
      <c r="AX41" s="683"/>
      <c r="AY41" s="684"/>
      <c r="AZ41" s="642">
        <v>95684</v>
      </c>
      <c r="BA41" s="643"/>
      <c r="BB41" s="643"/>
      <c r="BC41" s="643"/>
      <c r="BD41" s="661"/>
      <c r="BE41" s="661"/>
      <c r="BF41" s="685"/>
      <c r="BG41" s="690"/>
      <c r="BH41" s="691"/>
      <c r="BI41" s="691"/>
      <c r="BJ41" s="691"/>
      <c r="BK41" s="691"/>
      <c r="BL41" s="236"/>
      <c r="BM41" s="686" t="s">
        <v>349</v>
      </c>
      <c r="BN41" s="686"/>
      <c r="BO41" s="686"/>
      <c r="BP41" s="686"/>
      <c r="BQ41" s="686"/>
      <c r="BR41" s="686"/>
      <c r="BS41" s="686"/>
      <c r="BT41" s="686"/>
      <c r="BU41" s="687"/>
      <c r="BV41" s="642">
        <v>1</v>
      </c>
      <c r="BW41" s="643"/>
      <c r="BX41" s="643"/>
      <c r="BY41" s="643"/>
      <c r="BZ41" s="643"/>
      <c r="CA41" s="643"/>
      <c r="CB41" s="688"/>
      <c r="CD41" s="689" t="s">
        <v>350</v>
      </c>
      <c r="CE41" s="686"/>
      <c r="CF41" s="686"/>
      <c r="CG41" s="686"/>
      <c r="CH41" s="686"/>
      <c r="CI41" s="686"/>
      <c r="CJ41" s="686"/>
      <c r="CK41" s="686"/>
      <c r="CL41" s="686"/>
      <c r="CM41" s="686"/>
      <c r="CN41" s="686"/>
      <c r="CO41" s="686"/>
      <c r="CP41" s="686"/>
      <c r="CQ41" s="687"/>
      <c r="CR41" s="642" t="s">
        <v>138</v>
      </c>
      <c r="CS41" s="661"/>
      <c r="CT41" s="661"/>
      <c r="CU41" s="661"/>
      <c r="CV41" s="661"/>
      <c r="CW41" s="661"/>
      <c r="CX41" s="661"/>
      <c r="CY41" s="662"/>
      <c r="CZ41" s="645" t="s">
        <v>138</v>
      </c>
      <c r="DA41" s="663"/>
      <c r="DB41" s="663"/>
      <c r="DC41" s="664"/>
      <c r="DD41" s="648" t="s">
        <v>227</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15">
      <c r="B42" s="639" t="s">
        <v>351</v>
      </c>
      <c r="C42" s="640"/>
      <c r="D42" s="640"/>
      <c r="E42" s="640"/>
      <c r="F42" s="640"/>
      <c r="G42" s="640"/>
      <c r="H42" s="640"/>
      <c r="I42" s="640"/>
      <c r="J42" s="640"/>
      <c r="K42" s="640"/>
      <c r="L42" s="640"/>
      <c r="M42" s="640"/>
      <c r="N42" s="640"/>
      <c r="O42" s="640"/>
      <c r="P42" s="640"/>
      <c r="Q42" s="641"/>
      <c r="R42" s="642">
        <v>297125</v>
      </c>
      <c r="S42" s="643"/>
      <c r="T42" s="643"/>
      <c r="U42" s="643"/>
      <c r="V42" s="643"/>
      <c r="W42" s="643"/>
      <c r="X42" s="643"/>
      <c r="Y42" s="644"/>
      <c r="Z42" s="675">
        <v>3.3</v>
      </c>
      <c r="AA42" s="675"/>
      <c r="AB42" s="675"/>
      <c r="AC42" s="675"/>
      <c r="AD42" s="676" t="s">
        <v>138</v>
      </c>
      <c r="AE42" s="676"/>
      <c r="AF42" s="676"/>
      <c r="AG42" s="676"/>
      <c r="AH42" s="676"/>
      <c r="AI42" s="676"/>
      <c r="AJ42" s="676"/>
      <c r="AK42" s="676"/>
      <c r="AL42" s="645" t="s">
        <v>138</v>
      </c>
      <c r="AM42" s="646"/>
      <c r="AN42" s="646"/>
      <c r="AO42" s="677"/>
      <c r="AQ42" s="678" t="s">
        <v>352</v>
      </c>
      <c r="AR42" s="679"/>
      <c r="AS42" s="679"/>
      <c r="AT42" s="679"/>
      <c r="AU42" s="679"/>
      <c r="AV42" s="679"/>
      <c r="AW42" s="679"/>
      <c r="AX42" s="679"/>
      <c r="AY42" s="680"/>
      <c r="AZ42" s="626">
        <v>334054</v>
      </c>
      <c r="BA42" s="665"/>
      <c r="BB42" s="665"/>
      <c r="BC42" s="665"/>
      <c r="BD42" s="627"/>
      <c r="BE42" s="627"/>
      <c r="BF42" s="671"/>
      <c r="BG42" s="692"/>
      <c r="BH42" s="693"/>
      <c r="BI42" s="693"/>
      <c r="BJ42" s="693"/>
      <c r="BK42" s="693"/>
      <c r="BL42" s="237"/>
      <c r="BM42" s="672" t="s">
        <v>353</v>
      </c>
      <c r="BN42" s="672"/>
      <c r="BO42" s="672"/>
      <c r="BP42" s="672"/>
      <c r="BQ42" s="672"/>
      <c r="BR42" s="672"/>
      <c r="BS42" s="672"/>
      <c r="BT42" s="672"/>
      <c r="BU42" s="673"/>
      <c r="BV42" s="626">
        <v>318</v>
      </c>
      <c r="BW42" s="665"/>
      <c r="BX42" s="665"/>
      <c r="BY42" s="665"/>
      <c r="BZ42" s="665"/>
      <c r="CA42" s="665"/>
      <c r="CB42" s="674"/>
      <c r="CD42" s="639" t="s">
        <v>354</v>
      </c>
      <c r="CE42" s="640"/>
      <c r="CF42" s="640"/>
      <c r="CG42" s="640"/>
      <c r="CH42" s="640"/>
      <c r="CI42" s="640"/>
      <c r="CJ42" s="640"/>
      <c r="CK42" s="640"/>
      <c r="CL42" s="640"/>
      <c r="CM42" s="640"/>
      <c r="CN42" s="640"/>
      <c r="CO42" s="640"/>
      <c r="CP42" s="640"/>
      <c r="CQ42" s="641"/>
      <c r="CR42" s="642">
        <v>267779</v>
      </c>
      <c r="CS42" s="643"/>
      <c r="CT42" s="643"/>
      <c r="CU42" s="643"/>
      <c r="CV42" s="643"/>
      <c r="CW42" s="643"/>
      <c r="CX42" s="643"/>
      <c r="CY42" s="644"/>
      <c r="CZ42" s="645">
        <v>3.1</v>
      </c>
      <c r="DA42" s="646"/>
      <c r="DB42" s="646"/>
      <c r="DC42" s="647"/>
      <c r="DD42" s="648">
        <v>82263</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15">
      <c r="B43" s="623" t="s">
        <v>355</v>
      </c>
      <c r="C43" s="624"/>
      <c r="D43" s="624"/>
      <c r="E43" s="624"/>
      <c r="F43" s="624"/>
      <c r="G43" s="624"/>
      <c r="H43" s="624"/>
      <c r="I43" s="624"/>
      <c r="J43" s="624"/>
      <c r="K43" s="624"/>
      <c r="L43" s="624"/>
      <c r="M43" s="624"/>
      <c r="N43" s="624"/>
      <c r="O43" s="624"/>
      <c r="P43" s="624"/>
      <c r="Q43" s="625"/>
      <c r="R43" s="626">
        <v>9012113</v>
      </c>
      <c r="S43" s="665"/>
      <c r="T43" s="665"/>
      <c r="U43" s="665"/>
      <c r="V43" s="665"/>
      <c r="W43" s="665"/>
      <c r="X43" s="665"/>
      <c r="Y43" s="666"/>
      <c r="Z43" s="667">
        <v>100</v>
      </c>
      <c r="AA43" s="667"/>
      <c r="AB43" s="667"/>
      <c r="AC43" s="667"/>
      <c r="AD43" s="668">
        <v>4202849</v>
      </c>
      <c r="AE43" s="668"/>
      <c r="AF43" s="668"/>
      <c r="AG43" s="668"/>
      <c r="AH43" s="668"/>
      <c r="AI43" s="668"/>
      <c r="AJ43" s="668"/>
      <c r="AK43" s="668"/>
      <c r="AL43" s="629">
        <v>100</v>
      </c>
      <c r="AM43" s="669"/>
      <c r="AN43" s="669"/>
      <c r="AO43" s="670"/>
      <c r="BV43" s="238"/>
      <c r="BW43" s="238"/>
      <c r="BX43" s="238"/>
      <c r="BY43" s="238"/>
      <c r="BZ43" s="238"/>
      <c r="CA43" s="238"/>
      <c r="CB43" s="238"/>
      <c r="CD43" s="639" t="s">
        <v>356</v>
      </c>
      <c r="CE43" s="640"/>
      <c r="CF43" s="640"/>
      <c r="CG43" s="640"/>
      <c r="CH43" s="640"/>
      <c r="CI43" s="640"/>
      <c r="CJ43" s="640"/>
      <c r="CK43" s="640"/>
      <c r="CL43" s="640"/>
      <c r="CM43" s="640"/>
      <c r="CN43" s="640"/>
      <c r="CO43" s="640"/>
      <c r="CP43" s="640"/>
      <c r="CQ43" s="641"/>
      <c r="CR43" s="642">
        <v>3260</v>
      </c>
      <c r="CS43" s="661"/>
      <c r="CT43" s="661"/>
      <c r="CU43" s="661"/>
      <c r="CV43" s="661"/>
      <c r="CW43" s="661"/>
      <c r="CX43" s="661"/>
      <c r="CY43" s="662"/>
      <c r="CZ43" s="645">
        <v>0</v>
      </c>
      <c r="DA43" s="663"/>
      <c r="DB43" s="663"/>
      <c r="DC43" s="664"/>
      <c r="DD43" s="648">
        <v>3260</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303</v>
      </c>
      <c r="CE44" s="656"/>
      <c r="CF44" s="639" t="s">
        <v>357</v>
      </c>
      <c r="CG44" s="640"/>
      <c r="CH44" s="640"/>
      <c r="CI44" s="640"/>
      <c r="CJ44" s="640"/>
      <c r="CK44" s="640"/>
      <c r="CL44" s="640"/>
      <c r="CM44" s="640"/>
      <c r="CN44" s="640"/>
      <c r="CO44" s="640"/>
      <c r="CP44" s="640"/>
      <c r="CQ44" s="641"/>
      <c r="CR44" s="642">
        <v>267779</v>
      </c>
      <c r="CS44" s="643"/>
      <c r="CT44" s="643"/>
      <c r="CU44" s="643"/>
      <c r="CV44" s="643"/>
      <c r="CW44" s="643"/>
      <c r="CX44" s="643"/>
      <c r="CY44" s="644"/>
      <c r="CZ44" s="645">
        <v>3.1</v>
      </c>
      <c r="DA44" s="646"/>
      <c r="DB44" s="646"/>
      <c r="DC44" s="647"/>
      <c r="DD44" s="648">
        <v>82263</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15">
      <c r="B45" s="240" t="s">
        <v>358</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359</v>
      </c>
      <c r="CG45" s="640"/>
      <c r="CH45" s="640"/>
      <c r="CI45" s="640"/>
      <c r="CJ45" s="640"/>
      <c r="CK45" s="640"/>
      <c r="CL45" s="640"/>
      <c r="CM45" s="640"/>
      <c r="CN45" s="640"/>
      <c r="CO45" s="640"/>
      <c r="CP45" s="640"/>
      <c r="CQ45" s="641"/>
      <c r="CR45" s="642">
        <v>148004</v>
      </c>
      <c r="CS45" s="661"/>
      <c r="CT45" s="661"/>
      <c r="CU45" s="661"/>
      <c r="CV45" s="661"/>
      <c r="CW45" s="661"/>
      <c r="CX45" s="661"/>
      <c r="CY45" s="662"/>
      <c r="CZ45" s="645">
        <v>1.7</v>
      </c>
      <c r="DA45" s="663"/>
      <c r="DB45" s="663"/>
      <c r="DC45" s="664"/>
      <c r="DD45" s="648">
        <v>7588</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15">
      <c r="B46" s="241" t="s">
        <v>360</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361</v>
      </c>
      <c r="CG46" s="640"/>
      <c r="CH46" s="640"/>
      <c r="CI46" s="640"/>
      <c r="CJ46" s="640"/>
      <c r="CK46" s="640"/>
      <c r="CL46" s="640"/>
      <c r="CM46" s="640"/>
      <c r="CN46" s="640"/>
      <c r="CO46" s="640"/>
      <c r="CP46" s="640"/>
      <c r="CQ46" s="641"/>
      <c r="CR46" s="642">
        <v>114733</v>
      </c>
      <c r="CS46" s="643"/>
      <c r="CT46" s="643"/>
      <c r="CU46" s="643"/>
      <c r="CV46" s="643"/>
      <c r="CW46" s="643"/>
      <c r="CX46" s="643"/>
      <c r="CY46" s="644"/>
      <c r="CZ46" s="645">
        <v>1.3</v>
      </c>
      <c r="DA46" s="646"/>
      <c r="DB46" s="646"/>
      <c r="DC46" s="647"/>
      <c r="DD46" s="648">
        <v>74633</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15">
      <c r="B47" s="242" t="s">
        <v>362</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363</v>
      </c>
      <c r="CG47" s="640"/>
      <c r="CH47" s="640"/>
      <c r="CI47" s="640"/>
      <c r="CJ47" s="640"/>
      <c r="CK47" s="640"/>
      <c r="CL47" s="640"/>
      <c r="CM47" s="640"/>
      <c r="CN47" s="640"/>
      <c r="CO47" s="640"/>
      <c r="CP47" s="640"/>
      <c r="CQ47" s="641"/>
      <c r="CR47" s="642" t="s">
        <v>138</v>
      </c>
      <c r="CS47" s="661"/>
      <c r="CT47" s="661"/>
      <c r="CU47" s="661"/>
      <c r="CV47" s="661"/>
      <c r="CW47" s="661"/>
      <c r="CX47" s="661"/>
      <c r="CY47" s="662"/>
      <c r="CZ47" s="645" t="s">
        <v>227</v>
      </c>
      <c r="DA47" s="663"/>
      <c r="DB47" s="663"/>
      <c r="DC47" s="664"/>
      <c r="DD47" s="648" t="s">
        <v>227</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364</v>
      </c>
      <c r="CG48" s="640"/>
      <c r="CH48" s="640"/>
      <c r="CI48" s="640"/>
      <c r="CJ48" s="640"/>
      <c r="CK48" s="640"/>
      <c r="CL48" s="640"/>
      <c r="CM48" s="640"/>
      <c r="CN48" s="640"/>
      <c r="CO48" s="640"/>
      <c r="CP48" s="640"/>
      <c r="CQ48" s="641"/>
      <c r="CR48" s="642" t="s">
        <v>227</v>
      </c>
      <c r="CS48" s="643"/>
      <c r="CT48" s="643"/>
      <c r="CU48" s="643"/>
      <c r="CV48" s="643"/>
      <c r="CW48" s="643"/>
      <c r="CX48" s="643"/>
      <c r="CY48" s="644"/>
      <c r="CZ48" s="645" t="s">
        <v>227</v>
      </c>
      <c r="DA48" s="646"/>
      <c r="DB48" s="646"/>
      <c r="DC48" s="647"/>
      <c r="DD48" s="648" t="s">
        <v>138</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365</v>
      </c>
      <c r="CE49" s="624"/>
      <c r="CF49" s="624"/>
      <c r="CG49" s="624"/>
      <c r="CH49" s="624"/>
      <c r="CI49" s="624"/>
      <c r="CJ49" s="624"/>
      <c r="CK49" s="624"/>
      <c r="CL49" s="624"/>
      <c r="CM49" s="624"/>
      <c r="CN49" s="624"/>
      <c r="CO49" s="624"/>
      <c r="CP49" s="624"/>
      <c r="CQ49" s="625"/>
      <c r="CR49" s="626">
        <v>8625056</v>
      </c>
      <c r="CS49" s="627"/>
      <c r="CT49" s="627"/>
      <c r="CU49" s="627"/>
      <c r="CV49" s="627"/>
      <c r="CW49" s="627"/>
      <c r="CX49" s="627"/>
      <c r="CY49" s="628"/>
      <c r="CZ49" s="629">
        <v>100</v>
      </c>
      <c r="DA49" s="630"/>
      <c r="DB49" s="630"/>
      <c r="DC49" s="631"/>
      <c r="DD49" s="632">
        <v>4621552</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5Fzlju+pWq9bXIxUUJ0UYfgdyp5AEsUtVYeuG6MomeT7axQ3y8MnT9MQaleVHjxK5IrFYjcikwA01+0epRcKRA==" saltValue="t03gJ4OyiCLLNpHAd4xEIA=="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9:Q39"/>
    <mergeCell ref="R39:Y39"/>
    <mergeCell ref="Z39:AC39"/>
    <mergeCell ref="AD39:AK39"/>
    <mergeCell ref="AL39:AO39"/>
    <mergeCell ref="AQ39:AY39"/>
    <mergeCell ref="AZ39:BF39"/>
    <mergeCell ref="BG39:BU39"/>
    <mergeCell ref="BG38:BU38"/>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40" zoomScaleNormal="4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366</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7" t="s">
        <v>367</v>
      </c>
      <c r="DK2" s="1168"/>
      <c r="DL2" s="1168"/>
      <c r="DM2" s="1168"/>
      <c r="DN2" s="1168"/>
      <c r="DO2" s="1169"/>
      <c r="DP2" s="251"/>
      <c r="DQ2" s="1167" t="s">
        <v>368</v>
      </c>
      <c r="DR2" s="1168"/>
      <c r="DS2" s="1168"/>
      <c r="DT2" s="1168"/>
      <c r="DU2" s="1168"/>
      <c r="DV2" s="1168"/>
      <c r="DW2" s="1168"/>
      <c r="DX2" s="1168"/>
      <c r="DY2" s="1168"/>
      <c r="DZ2" s="1169"/>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20" t="s">
        <v>369</v>
      </c>
      <c r="B4" s="1120"/>
      <c r="C4" s="1120"/>
      <c r="D4" s="1120"/>
      <c r="E4" s="1120"/>
      <c r="F4" s="1120"/>
      <c r="G4" s="1120"/>
      <c r="H4" s="1120"/>
      <c r="I4" s="1120"/>
      <c r="J4" s="1120"/>
      <c r="K4" s="1120"/>
      <c r="L4" s="1120"/>
      <c r="M4" s="1120"/>
      <c r="N4" s="1120"/>
      <c r="O4" s="1120"/>
      <c r="P4" s="1120"/>
      <c r="Q4" s="1120"/>
      <c r="R4" s="1120"/>
      <c r="S4" s="1120"/>
      <c r="T4" s="1120"/>
      <c r="U4" s="1120"/>
      <c r="V4" s="1120"/>
      <c r="W4" s="1120"/>
      <c r="X4" s="1120"/>
      <c r="Y4" s="1120"/>
      <c r="Z4" s="1120"/>
      <c r="AA4" s="1120"/>
      <c r="AB4" s="1120"/>
      <c r="AC4" s="1120"/>
      <c r="AD4" s="1120"/>
      <c r="AE4" s="1120"/>
      <c r="AF4" s="1120"/>
      <c r="AG4" s="1120"/>
      <c r="AH4" s="1120"/>
      <c r="AI4" s="1120"/>
      <c r="AJ4" s="1120"/>
      <c r="AK4" s="1120"/>
      <c r="AL4" s="1120"/>
      <c r="AM4" s="1120"/>
      <c r="AN4" s="1120"/>
      <c r="AO4" s="1120"/>
      <c r="AP4" s="1120"/>
      <c r="AQ4" s="1120"/>
      <c r="AR4" s="1120"/>
      <c r="AS4" s="1120"/>
      <c r="AT4" s="1120"/>
      <c r="AU4" s="1120"/>
      <c r="AV4" s="1120"/>
      <c r="AW4" s="1120"/>
      <c r="AX4" s="1120"/>
      <c r="AY4" s="1120"/>
      <c r="AZ4" s="254"/>
      <c r="BA4" s="254"/>
      <c r="BB4" s="254"/>
      <c r="BC4" s="254"/>
      <c r="BD4" s="254"/>
      <c r="BE4" s="255"/>
      <c r="BF4" s="255"/>
      <c r="BG4" s="255"/>
      <c r="BH4" s="255"/>
      <c r="BI4" s="255"/>
      <c r="BJ4" s="255"/>
      <c r="BK4" s="255"/>
      <c r="BL4" s="255"/>
      <c r="BM4" s="255"/>
      <c r="BN4" s="255"/>
      <c r="BO4" s="255"/>
      <c r="BP4" s="255"/>
      <c r="BQ4" s="254" t="s">
        <v>370</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52" t="s">
        <v>371</v>
      </c>
      <c r="B5" s="1053"/>
      <c r="C5" s="1053"/>
      <c r="D5" s="1053"/>
      <c r="E5" s="1053"/>
      <c r="F5" s="1053"/>
      <c r="G5" s="1053"/>
      <c r="H5" s="1053"/>
      <c r="I5" s="1053"/>
      <c r="J5" s="1053"/>
      <c r="K5" s="1053"/>
      <c r="L5" s="1053"/>
      <c r="M5" s="1053"/>
      <c r="N5" s="1053"/>
      <c r="O5" s="1053"/>
      <c r="P5" s="1054"/>
      <c r="Q5" s="1058" t="s">
        <v>372</v>
      </c>
      <c r="R5" s="1059"/>
      <c r="S5" s="1059"/>
      <c r="T5" s="1059"/>
      <c r="U5" s="1060"/>
      <c r="V5" s="1058" t="s">
        <v>373</v>
      </c>
      <c r="W5" s="1059"/>
      <c r="X5" s="1059"/>
      <c r="Y5" s="1059"/>
      <c r="Z5" s="1060"/>
      <c r="AA5" s="1058" t="s">
        <v>374</v>
      </c>
      <c r="AB5" s="1059"/>
      <c r="AC5" s="1059"/>
      <c r="AD5" s="1059"/>
      <c r="AE5" s="1059"/>
      <c r="AF5" s="1170" t="s">
        <v>375</v>
      </c>
      <c r="AG5" s="1059"/>
      <c r="AH5" s="1059"/>
      <c r="AI5" s="1059"/>
      <c r="AJ5" s="1074"/>
      <c r="AK5" s="1059" t="s">
        <v>376</v>
      </c>
      <c r="AL5" s="1059"/>
      <c r="AM5" s="1059"/>
      <c r="AN5" s="1059"/>
      <c r="AO5" s="1060"/>
      <c r="AP5" s="1058" t="s">
        <v>377</v>
      </c>
      <c r="AQ5" s="1059"/>
      <c r="AR5" s="1059"/>
      <c r="AS5" s="1059"/>
      <c r="AT5" s="1060"/>
      <c r="AU5" s="1058" t="s">
        <v>378</v>
      </c>
      <c r="AV5" s="1059"/>
      <c r="AW5" s="1059"/>
      <c r="AX5" s="1059"/>
      <c r="AY5" s="1074"/>
      <c r="AZ5" s="258"/>
      <c r="BA5" s="258"/>
      <c r="BB5" s="258"/>
      <c r="BC5" s="258"/>
      <c r="BD5" s="258"/>
      <c r="BE5" s="259"/>
      <c r="BF5" s="259"/>
      <c r="BG5" s="259"/>
      <c r="BH5" s="259"/>
      <c r="BI5" s="259"/>
      <c r="BJ5" s="259"/>
      <c r="BK5" s="259"/>
      <c r="BL5" s="259"/>
      <c r="BM5" s="259"/>
      <c r="BN5" s="259"/>
      <c r="BO5" s="259"/>
      <c r="BP5" s="259"/>
      <c r="BQ5" s="1052" t="s">
        <v>379</v>
      </c>
      <c r="BR5" s="1053"/>
      <c r="BS5" s="1053"/>
      <c r="BT5" s="1053"/>
      <c r="BU5" s="1053"/>
      <c r="BV5" s="1053"/>
      <c r="BW5" s="1053"/>
      <c r="BX5" s="1053"/>
      <c r="BY5" s="1053"/>
      <c r="BZ5" s="1053"/>
      <c r="CA5" s="1053"/>
      <c r="CB5" s="1053"/>
      <c r="CC5" s="1053"/>
      <c r="CD5" s="1053"/>
      <c r="CE5" s="1053"/>
      <c r="CF5" s="1053"/>
      <c r="CG5" s="1054"/>
      <c r="CH5" s="1058" t="s">
        <v>380</v>
      </c>
      <c r="CI5" s="1059"/>
      <c r="CJ5" s="1059"/>
      <c r="CK5" s="1059"/>
      <c r="CL5" s="1060"/>
      <c r="CM5" s="1058" t="s">
        <v>381</v>
      </c>
      <c r="CN5" s="1059"/>
      <c r="CO5" s="1059"/>
      <c r="CP5" s="1059"/>
      <c r="CQ5" s="1060"/>
      <c r="CR5" s="1058" t="s">
        <v>382</v>
      </c>
      <c r="CS5" s="1059"/>
      <c r="CT5" s="1059"/>
      <c r="CU5" s="1059"/>
      <c r="CV5" s="1060"/>
      <c r="CW5" s="1058" t="s">
        <v>383</v>
      </c>
      <c r="CX5" s="1059"/>
      <c r="CY5" s="1059"/>
      <c r="CZ5" s="1059"/>
      <c r="DA5" s="1060"/>
      <c r="DB5" s="1058" t="s">
        <v>384</v>
      </c>
      <c r="DC5" s="1059"/>
      <c r="DD5" s="1059"/>
      <c r="DE5" s="1059"/>
      <c r="DF5" s="1060"/>
      <c r="DG5" s="1155" t="s">
        <v>385</v>
      </c>
      <c r="DH5" s="1156"/>
      <c r="DI5" s="1156"/>
      <c r="DJ5" s="1156"/>
      <c r="DK5" s="1157"/>
      <c r="DL5" s="1155" t="s">
        <v>386</v>
      </c>
      <c r="DM5" s="1156"/>
      <c r="DN5" s="1156"/>
      <c r="DO5" s="1156"/>
      <c r="DP5" s="1157"/>
      <c r="DQ5" s="1058" t="s">
        <v>387</v>
      </c>
      <c r="DR5" s="1059"/>
      <c r="DS5" s="1059"/>
      <c r="DT5" s="1059"/>
      <c r="DU5" s="1060"/>
      <c r="DV5" s="1058" t="s">
        <v>378</v>
      </c>
      <c r="DW5" s="1059"/>
      <c r="DX5" s="1059"/>
      <c r="DY5" s="1059"/>
      <c r="DZ5" s="1074"/>
      <c r="EA5" s="256"/>
    </row>
    <row r="6" spans="1:131" s="257" customFormat="1" ht="26.25" customHeight="1" thickBot="1" x14ac:dyDescent="0.2">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71"/>
      <c r="AG6" s="1062"/>
      <c r="AH6" s="1062"/>
      <c r="AI6" s="1062"/>
      <c r="AJ6" s="1075"/>
      <c r="AK6" s="1062"/>
      <c r="AL6" s="1062"/>
      <c r="AM6" s="1062"/>
      <c r="AN6" s="1062"/>
      <c r="AO6" s="1063"/>
      <c r="AP6" s="1061"/>
      <c r="AQ6" s="1062"/>
      <c r="AR6" s="1062"/>
      <c r="AS6" s="1062"/>
      <c r="AT6" s="1063"/>
      <c r="AU6" s="1061"/>
      <c r="AV6" s="1062"/>
      <c r="AW6" s="1062"/>
      <c r="AX6" s="1062"/>
      <c r="AY6" s="1075"/>
      <c r="AZ6" s="254"/>
      <c r="BA6" s="254"/>
      <c r="BB6" s="254"/>
      <c r="BC6" s="254"/>
      <c r="BD6" s="254"/>
      <c r="BE6" s="255"/>
      <c r="BF6" s="255"/>
      <c r="BG6" s="255"/>
      <c r="BH6" s="255"/>
      <c r="BI6" s="255"/>
      <c r="BJ6" s="255"/>
      <c r="BK6" s="255"/>
      <c r="BL6" s="255"/>
      <c r="BM6" s="255"/>
      <c r="BN6" s="255"/>
      <c r="BO6" s="255"/>
      <c r="BP6" s="255"/>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58"/>
      <c r="DH6" s="1159"/>
      <c r="DI6" s="1159"/>
      <c r="DJ6" s="1159"/>
      <c r="DK6" s="1160"/>
      <c r="DL6" s="1158"/>
      <c r="DM6" s="1159"/>
      <c r="DN6" s="1159"/>
      <c r="DO6" s="1159"/>
      <c r="DP6" s="1160"/>
      <c r="DQ6" s="1061"/>
      <c r="DR6" s="1062"/>
      <c r="DS6" s="1062"/>
      <c r="DT6" s="1062"/>
      <c r="DU6" s="1063"/>
      <c r="DV6" s="1061"/>
      <c r="DW6" s="1062"/>
      <c r="DX6" s="1062"/>
      <c r="DY6" s="1062"/>
      <c r="DZ6" s="1075"/>
      <c r="EA6" s="256"/>
    </row>
    <row r="7" spans="1:131" s="257" customFormat="1" ht="26.25" customHeight="1" thickTop="1" x14ac:dyDescent="0.15">
      <c r="A7" s="260">
        <v>1</v>
      </c>
      <c r="B7" s="1107" t="s">
        <v>388</v>
      </c>
      <c r="C7" s="1108"/>
      <c r="D7" s="1108"/>
      <c r="E7" s="1108"/>
      <c r="F7" s="1108"/>
      <c r="G7" s="1108"/>
      <c r="H7" s="1108"/>
      <c r="I7" s="1108"/>
      <c r="J7" s="1108"/>
      <c r="K7" s="1108"/>
      <c r="L7" s="1108"/>
      <c r="M7" s="1108"/>
      <c r="N7" s="1108"/>
      <c r="O7" s="1108"/>
      <c r="P7" s="1109"/>
      <c r="Q7" s="1161"/>
      <c r="R7" s="1162"/>
      <c r="S7" s="1162"/>
      <c r="T7" s="1162"/>
      <c r="U7" s="1162"/>
      <c r="V7" s="1162"/>
      <c r="W7" s="1162"/>
      <c r="X7" s="1162"/>
      <c r="Y7" s="1162"/>
      <c r="Z7" s="1162"/>
      <c r="AA7" s="1162"/>
      <c r="AB7" s="1162"/>
      <c r="AC7" s="1162"/>
      <c r="AD7" s="1162"/>
      <c r="AE7" s="1163"/>
      <c r="AF7" s="1164">
        <v>369</v>
      </c>
      <c r="AG7" s="1165"/>
      <c r="AH7" s="1165"/>
      <c r="AI7" s="1165"/>
      <c r="AJ7" s="1166"/>
      <c r="AK7" s="1148"/>
      <c r="AL7" s="1149"/>
      <c r="AM7" s="1149"/>
      <c r="AN7" s="1149"/>
      <c r="AO7" s="1149"/>
      <c r="AP7" s="1149"/>
      <c r="AQ7" s="1149"/>
      <c r="AR7" s="1149"/>
      <c r="AS7" s="1149"/>
      <c r="AT7" s="1149"/>
      <c r="AU7" s="1150"/>
      <c r="AV7" s="1150"/>
      <c r="AW7" s="1150"/>
      <c r="AX7" s="1150"/>
      <c r="AY7" s="1151"/>
      <c r="AZ7" s="254"/>
      <c r="BA7" s="254"/>
      <c r="BB7" s="254"/>
      <c r="BC7" s="254"/>
      <c r="BD7" s="254"/>
      <c r="BE7" s="255"/>
      <c r="BF7" s="255"/>
      <c r="BG7" s="255"/>
      <c r="BH7" s="255"/>
      <c r="BI7" s="255"/>
      <c r="BJ7" s="255"/>
      <c r="BK7" s="255"/>
      <c r="BL7" s="255"/>
      <c r="BM7" s="255"/>
      <c r="BN7" s="255"/>
      <c r="BO7" s="255"/>
      <c r="BP7" s="255"/>
      <c r="BQ7" s="261">
        <v>1</v>
      </c>
      <c r="BR7" s="262"/>
      <c r="BS7" s="1152"/>
      <c r="BT7" s="1153"/>
      <c r="BU7" s="1153"/>
      <c r="BV7" s="1153"/>
      <c r="BW7" s="1153"/>
      <c r="BX7" s="1153"/>
      <c r="BY7" s="1153"/>
      <c r="BZ7" s="1153"/>
      <c r="CA7" s="1153"/>
      <c r="CB7" s="1153"/>
      <c r="CC7" s="1153"/>
      <c r="CD7" s="1153"/>
      <c r="CE7" s="1153"/>
      <c r="CF7" s="1153"/>
      <c r="CG7" s="1154"/>
      <c r="CH7" s="1145"/>
      <c r="CI7" s="1146"/>
      <c r="CJ7" s="1146"/>
      <c r="CK7" s="1146"/>
      <c r="CL7" s="1147"/>
      <c r="CM7" s="1145"/>
      <c r="CN7" s="1146"/>
      <c r="CO7" s="1146"/>
      <c r="CP7" s="1146"/>
      <c r="CQ7" s="1147"/>
      <c r="CR7" s="1145"/>
      <c r="CS7" s="1146"/>
      <c r="CT7" s="1146"/>
      <c r="CU7" s="1146"/>
      <c r="CV7" s="1147"/>
      <c r="CW7" s="1145"/>
      <c r="CX7" s="1146"/>
      <c r="CY7" s="1146"/>
      <c r="CZ7" s="1146"/>
      <c r="DA7" s="1147"/>
      <c r="DB7" s="1145"/>
      <c r="DC7" s="1146"/>
      <c r="DD7" s="1146"/>
      <c r="DE7" s="1146"/>
      <c r="DF7" s="1147"/>
      <c r="DG7" s="1145"/>
      <c r="DH7" s="1146"/>
      <c r="DI7" s="1146"/>
      <c r="DJ7" s="1146"/>
      <c r="DK7" s="1147"/>
      <c r="DL7" s="1145"/>
      <c r="DM7" s="1146"/>
      <c r="DN7" s="1146"/>
      <c r="DO7" s="1146"/>
      <c r="DP7" s="1147"/>
      <c r="DQ7" s="1145"/>
      <c r="DR7" s="1146"/>
      <c r="DS7" s="1146"/>
      <c r="DT7" s="1146"/>
      <c r="DU7" s="1147"/>
      <c r="DV7" s="1172"/>
      <c r="DW7" s="1173"/>
      <c r="DX7" s="1173"/>
      <c r="DY7" s="1173"/>
      <c r="DZ7" s="1174"/>
      <c r="EA7" s="256"/>
    </row>
    <row r="8" spans="1:131" s="257" customFormat="1" ht="26.25" customHeight="1" x14ac:dyDescent="0.15">
      <c r="A8" s="263">
        <v>2</v>
      </c>
      <c r="B8" s="1088"/>
      <c r="C8" s="1089"/>
      <c r="D8" s="1089"/>
      <c r="E8" s="1089"/>
      <c r="F8" s="1089"/>
      <c r="G8" s="1089"/>
      <c r="H8" s="1089"/>
      <c r="I8" s="1089"/>
      <c r="J8" s="1089"/>
      <c r="K8" s="1089"/>
      <c r="L8" s="1089"/>
      <c r="M8" s="1089"/>
      <c r="N8" s="1089"/>
      <c r="O8" s="1089"/>
      <c r="P8" s="1090"/>
      <c r="Q8" s="1100"/>
      <c r="R8" s="1101"/>
      <c r="S8" s="1101"/>
      <c r="T8" s="1101"/>
      <c r="U8" s="1101"/>
      <c r="V8" s="1101"/>
      <c r="W8" s="1101"/>
      <c r="X8" s="1101"/>
      <c r="Y8" s="1101"/>
      <c r="Z8" s="1101"/>
      <c r="AA8" s="1101"/>
      <c r="AB8" s="1101"/>
      <c r="AC8" s="1101"/>
      <c r="AD8" s="1101"/>
      <c r="AE8" s="1102"/>
      <c r="AF8" s="1094"/>
      <c r="AG8" s="1095"/>
      <c r="AH8" s="1095"/>
      <c r="AI8" s="1095"/>
      <c r="AJ8" s="1096"/>
      <c r="AK8" s="1143"/>
      <c r="AL8" s="1144"/>
      <c r="AM8" s="1144"/>
      <c r="AN8" s="1144"/>
      <c r="AO8" s="1144"/>
      <c r="AP8" s="1144"/>
      <c r="AQ8" s="1144"/>
      <c r="AR8" s="1144"/>
      <c r="AS8" s="1144"/>
      <c r="AT8" s="1144"/>
      <c r="AU8" s="1141"/>
      <c r="AV8" s="1141"/>
      <c r="AW8" s="1141"/>
      <c r="AX8" s="1141"/>
      <c r="AY8" s="1142"/>
      <c r="AZ8" s="254"/>
      <c r="BA8" s="254"/>
      <c r="BB8" s="254"/>
      <c r="BC8" s="254"/>
      <c r="BD8" s="254"/>
      <c r="BE8" s="255"/>
      <c r="BF8" s="255"/>
      <c r="BG8" s="255"/>
      <c r="BH8" s="255"/>
      <c r="BI8" s="255"/>
      <c r="BJ8" s="255"/>
      <c r="BK8" s="255"/>
      <c r="BL8" s="255"/>
      <c r="BM8" s="255"/>
      <c r="BN8" s="255"/>
      <c r="BO8" s="255"/>
      <c r="BP8" s="255"/>
      <c r="BQ8" s="264">
        <v>2</v>
      </c>
      <c r="BR8" s="265"/>
      <c r="BS8" s="1071"/>
      <c r="BT8" s="1072"/>
      <c r="BU8" s="1072"/>
      <c r="BV8" s="1072"/>
      <c r="BW8" s="1072"/>
      <c r="BX8" s="1072"/>
      <c r="BY8" s="1072"/>
      <c r="BZ8" s="1072"/>
      <c r="CA8" s="1072"/>
      <c r="CB8" s="1072"/>
      <c r="CC8" s="1072"/>
      <c r="CD8" s="1072"/>
      <c r="CE8" s="1072"/>
      <c r="CF8" s="1072"/>
      <c r="CG8" s="1073"/>
      <c r="CH8" s="1046"/>
      <c r="CI8" s="1047"/>
      <c r="CJ8" s="1047"/>
      <c r="CK8" s="1047"/>
      <c r="CL8" s="1048"/>
      <c r="CM8" s="1046"/>
      <c r="CN8" s="1047"/>
      <c r="CO8" s="1047"/>
      <c r="CP8" s="1047"/>
      <c r="CQ8" s="1048"/>
      <c r="CR8" s="1046"/>
      <c r="CS8" s="1047"/>
      <c r="CT8" s="1047"/>
      <c r="CU8" s="1047"/>
      <c r="CV8" s="1048"/>
      <c r="CW8" s="1046"/>
      <c r="CX8" s="1047"/>
      <c r="CY8" s="1047"/>
      <c r="CZ8" s="1047"/>
      <c r="DA8" s="1048"/>
      <c r="DB8" s="1046"/>
      <c r="DC8" s="1047"/>
      <c r="DD8" s="1047"/>
      <c r="DE8" s="1047"/>
      <c r="DF8" s="1048"/>
      <c r="DG8" s="1046"/>
      <c r="DH8" s="1047"/>
      <c r="DI8" s="1047"/>
      <c r="DJ8" s="1047"/>
      <c r="DK8" s="1048"/>
      <c r="DL8" s="1046"/>
      <c r="DM8" s="1047"/>
      <c r="DN8" s="1047"/>
      <c r="DO8" s="1047"/>
      <c r="DP8" s="1048"/>
      <c r="DQ8" s="1046"/>
      <c r="DR8" s="1047"/>
      <c r="DS8" s="1047"/>
      <c r="DT8" s="1047"/>
      <c r="DU8" s="1048"/>
      <c r="DV8" s="1049"/>
      <c r="DW8" s="1050"/>
      <c r="DX8" s="1050"/>
      <c r="DY8" s="1050"/>
      <c r="DZ8" s="1051"/>
      <c r="EA8" s="256"/>
    </row>
    <row r="9" spans="1:131" s="257" customFormat="1" ht="26.25" customHeight="1" x14ac:dyDescent="0.15">
      <c r="A9" s="263">
        <v>3</v>
      </c>
      <c r="B9" s="1088"/>
      <c r="C9" s="1089"/>
      <c r="D9" s="1089"/>
      <c r="E9" s="1089"/>
      <c r="F9" s="1089"/>
      <c r="G9" s="1089"/>
      <c r="H9" s="1089"/>
      <c r="I9" s="1089"/>
      <c r="J9" s="1089"/>
      <c r="K9" s="1089"/>
      <c r="L9" s="1089"/>
      <c r="M9" s="1089"/>
      <c r="N9" s="1089"/>
      <c r="O9" s="1089"/>
      <c r="P9" s="1090"/>
      <c r="Q9" s="1100"/>
      <c r="R9" s="1101"/>
      <c r="S9" s="1101"/>
      <c r="T9" s="1101"/>
      <c r="U9" s="1101"/>
      <c r="V9" s="1101"/>
      <c r="W9" s="1101"/>
      <c r="X9" s="1101"/>
      <c r="Y9" s="1101"/>
      <c r="Z9" s="1101"/>
      <c r="AA9" s="1101"/>
      <c r="AB9" s="1101"/>
      <c r="AC9" s="1101"/>
      <c r="AD9" s="1101"/>
      <c r="AE9" s="1102"/>
      <c r="AF9" s="1094"/>
      <c r="AG9" s="1095"/>
      <c r="AH9" s="1095"/>
      <c r="AI9" s="1095"/>
      <c r="AJ9" s="1096"/>
      <c r="AK9" s="1143"/>
      <c r="AL9" s="1144"/>
      <c r="AM9" s="1144"/>
      <c r="AN9" s="1144"/>
      <c r="AO9" s="1144"/>
      <c r="AP9" s="1144"/>
      <c r="AQ9" s="1144"/>
      <c r="AR9" s="1144"/>
      <c r="AS9" s="1144"/>
      <c r="AT9" s="1144"/>
      <c r="AU9" s="1141"/>
      <c r="AV9" s="1141"/>
      <c r="AW9" s="1141"/>
      <c r="AX9" s="1141"/>
      <c r="AY9" s="1142"/>
      <c r="AZ9" s="254"/>
      <c r="BA9" s="254"/>
      <c r="BB9" s="254"/>
      <c r="BC9" s="254"/>
      <c r="BD9" s="254"/>
      <c r="BE9" s="255"/>
      <c r="BF9" s="255"/>
      <c r="BG9" s="255"/>
      <c r="BH9" s="255"/>
      <c r="BI9" s="255"/>
      <c r="BJ9" s="255"/>
      <c r="BK9" s="255"/>
      <c r="BL9" s="255"/>
      <c r="BM9" s="255"/>
      <c r="BN9" s="255"/>
      <c r="BO9" s="255"/>
      <c r="BP9" s="255"/>
      <c r="BQ9" s="264">
        <v>3</v>
      </c>
      <c r="BR9" s="265"/>
      <c r="BS9" s="1071"/>
      <c r="BT9" s="1072"/>
      <c r="BU9" s="1072"/>
      <c r="BV9" s="1072"/>
      <c r="BW9" s="1072"/>
      <c r="BX9" s="1072"/>
      <c r="BY9" s="1072"/>
      <c r="BZ9" s="1072"/>
      <c r="CA9" s="1072"/>
      <c r="CB9" s="1072"/>
      <c r="CC9" s="1072"/>
      <c r="CD9" s="1072"/>
      <c r="CE9" s="1072"/>
      <c r="CF9" s="1072"/>
      <c r="CG9" s="1073"/>
      <c r="CH9" s="1046"/>
      <c r="CI9" s="1047"/>
      <c r="CJ9" s="1047"/>
      <c r="CK9" s="1047"/>
      <c r="CL9" s="1048"/>
      <c r="CM9" s="1046"/>
      <c r="CN9" s="1047"/>
      <c r="CO9" s="1047"/>
      <c r="CP9" s="1047"/>
      <c r="CQ9" s="1048"/>
      <c r="CR9" s="1046"/>
      <c r="CS9" s="1047"/>
      <c r="CT9" s="1047"/>
      <c r="CU9" s="1047"/>
      <c r="CV9" s="1048"/>
      <c r="CW9" s="1046"/>
      <c r="CX9" s="1047"/>
      <c r="CY9" s="1047"/>
      <c r="CZ9" s="1047"/>
      <c r="DA9" s="1048"/>
      <c r="DB9" s="1046"/>
      <c r="DC9" s="1047"/>
      <c r="DD9" s="1047"/>
      <c r="DE9" s="1047"/>
      <c r="DF9" s="1048"/>
      <c r="DG9" s="1046"/>
      <c r="DH9" s="1047"/>
      <c r="DI9" s="1047"/>
      <c r="DJ9" s="1047"/>
      <c r="DK9" s="1048"/>
      <c r="DL9" s="1046"/>
      <c r="DM9" s="1047"/>
      <c r="DN9" s="1047"/>
      <c r="DO9" s="1047"/>
      <c r="DP9" s="1048"/>
      <c r="DQ9" s="1046"/>
      <c r="DR9" s="1047"/>
      <c r="DS9" s="1047"/>
      <c r="DT9" s="1047"/>
      <c r="DU9" s="1048"/>
      <c r="DV9" s="1049"/>
      <c r="DW9" s="1050"/>
      <c r="DX9" s="1050"/>
      <c r="DY9" s="1050"/>
      <c r="DZ9" s="1051"/>
      <c r="EA9" s="256"/>
    </row>
    <row r="10" spans="1:131" s="257" customFormat="1" ht="26.25" customHeight="1" x14ac:dyDescent="0.15">
      <c r="A10" s="263">
        <v>4</v>
      </c>
      <c r="B10" s="1088"/>
      <c r="C10" s="1089"/>
      <c r="D10" s="1089"/>
      <c r="E10" s="1089"/>
      <c r="F10" s="1089"/>
      <c r="G10" s="1089"/>
      <c r="H10" s="1089"/>
      <c r="I10" s="1089"/>
      <c r="J10" s="1089"/>
      <c r="K10" s="1089"/>
      <c r="L10" s="1089"/>
      <c r="M10" s="1089"/>
      <c r="N10" s="1089"/>
      <c r="O10" s="1089"/>
      <c r="P10" s="1090"/>
      <c r="Q10" s="1100"/>
      <c r="R10" s="1101"/>
      <c r="S10" s="1101"/>
      <c r="T10" s="1101"/>
      <c r="U10" s="1101"/>
      <c r="V10" s="1101"/>
      <c r="W10" s="1101"/>
      <c r="X10" s="1101"/>
      <c r="Y10" s="1101"/>
      <c r="Z10" s="1101"/>
      <c r="AA10" s="1101"/>
      <c r="AB10" s="1101"/>
      <c r="AC10" s="1101"/>
      <c r="AD10" s="1101"/>
      <c r="AE10" s="1102"/>
      <c r="AF10" s="1094"/>
      <c r="AG10" s="1095"/>
      <c r="AH10" s="1095"/>
      <c r="AI10" s="1095"/>
      <c r="AJ10" s="1096"/>
      <c r="AK10" s="1143"/>
      <c r="AL10" s="1144"/>
      <c r="AM10" s="1144"/>
      <c r="AN10" s="1144"/>
      <c r="AO10" s="1144"/>
      <c r="AP10" s="1144"/>
      <c r="AQ10" s="1144"/>
      <c r="AR10" s="1144"/>
      <c r="AS10" s="1144"/>
      <c r="AT10" s="1144"/>
      <c r="AU10" s="1141"/>
      <c r="AV10" s="1141"/>
      <c r="AW10" s="1141"/>
      <c r="AX10" s="1141"/>
      <c r="AY10" s="1142"/>
      <c r="AZ10" s="254"/>
      <c r="BA10" s="254"/>
      <c r="BB10" s="254"/>
      <c r="BC10" s="254"/>
      <c r="BD10" s="254"/>
      <c r="BE10" s="255"/>
      <c r="BF10" s="255"/>
      <c r="BG10" s="255"/>
      <c r="BH10" s="255"/>
      <c r="BI10" s="255"/>
      <c r="BJ10" s="255"/>
      <c r="BK10" s="255"/>
      <c r="BL10" s="255"/>
      <c r="BM10" s="255"/>
      <c r="BN10" s="255"/>
      <c r="BO10" s="255"/>
      <c r="BP10" s="255"/>
      <c r="BQ10" s="264">
        <v>4</v>
      </c>
      <c r="BR10" s="265"/>
      <c r="BS10" s="1071"/>
      <c r="BT10" s="1072"/>
      <c r="BU10" s="1072"/>
      <c r="BV10" s="1072"/>
      <c r="BW10" s="1072"/>
      <c r="BX10" s="1072"/>
      <c r="BY10" s="1072"/>
      <c r="BZ10" s="1072"/>
      <c r="CA10" s="1072"/>
      <c r="CB10" s="1072"/>
      <c r="CC10" s="1072"/>
      <c r="CD10" s="1072"/>
      <c r="CE10" s="1072"/>
      <c r="CF10" s="1072"/>
      <c r="CG10" s="1073"/>
      <c r="CH10" s="1046"/>
      <c r="CI10" s="1047"/>
      <c r="CJ10" s="1047"/>
      <c r="CK10" s="1047"/>
      <c r="CL10" s="1048"/>
      <c r="CM10" s="1046"/>
      <c r="CN10" s="1047"/>
      <c r="CO10" s="1047"/>
      <c r="CP10" s="1047"/>
      <c r="CQ10" s="1048"/>
      <c r="CR10" s="1046"/>
      <c r="CS10" s="1047"/>
      <c r="CT10" s="1047"/>
      <c r="CU10" s="1047"/>
      <c r="CV10" s="1048"/>
      <c r="CW10" s="1046"/>
      <c r="CX10" s="1047"/>
      <c r="CY10" s="1047"/>
      <c r="CZ10" s="1047"/>
      <c r="DA10" s="1048"/>
      <c r="DB10" s="1046"/>
      <c r="DC10" s="1047"/>
      <c r="DD10" s="1047"/>
      <c r="DE10" s="1047"/>
      <c r="DF10" s="1048"/>
      <c r="DG10" s="1046"/>
      <c r="DH10" s="1047"/>
      <c r="DI10" s="1047"/>
      <c r="DJ10" s="1047"/>
      <c r="DK10" s="1048"/>
      <c r="DL10" s="1046"/>
      <c r="DM10" s="1047"/>
      <c r="DN10" s="1047"/>
      <c r="DO10" s="1047"/>
      <c r="DP10" s="1048"/>
      <c r="DQ10" s="1046"/>
      <c r="DR10" s="1047"/>
      <c r="DS10" s="1047"/>
      <c r="DT10" s="1047"/>
      <c r="DU10" s="1048"/>
      <c r="DV10" s="1049"/>
      <c r="DW10" s="1050"/>
      <c r="DX10" s="1050"/>
      <c r="DY10" s="1050"/>
      <c r="DZ10" s="1051"/>
      <c r="EA10" s="256"/>
    </row>
    <row r="11" spans="1:131" s="257" customFormat="1" ht="26.25" customHeight="1" x14ac:dyDescent="0.15">
      <c r="A11" s="263">
        <v>5</v>
      </c>
      <c r="B11" s="1088"/>
      <c r="C11" s="1089"/>
      <c r="D11" s="1089"/>
      <c r="E11" s="1089"/>
      <c r="F11" s="1089"/>
      <c r="G11" s="1089"/>
      <c r="H11" s="1089"/>
      <c r="I11" s="1089"/>
      <c r="J11" s="1089"/>
      <c r="K11" s="1089"/>
      <c r="L11" s="1089"/>
      <c r="M11" s="1089"/>
      <c r="N11" s="1089"/>
      <c r="O11" s="1089"/>
      <c r="P11" s="1090"/>
      <c r="Q11" s="1100"/>
      <c r="R11" s="1101"/>
      <c r="S11" s="1101"/>
      <c r="T11" s="1101"/>
      <c r="U11" s="1101"/>
      <c r="V11" s="1101"/>
      <c r="W11" s="1101"/>
      <c r="X11" s="1101"/>
      <c r="Y11" s="1101"/>
      <c r="Z11" s="1101"/>
      <c r="AA11" s="1101"/>
      <c r="AB11" s="1101"/>
      <c r="AC11" s="1101"/>
      <c r="AD11" s="1101"/>
      <c r="AE11" s="1102"/>
      <c r="AF11" s="1094"/>
      <c r="AG11" s="1095"/>
      <c r="AH11" s="1095"/>
      <c r="AI11" s="1095"/>
      <c r="AJ11" s="1096"/>
      <c r="AK11" s="1143"/>
      <c r="AL11" s="1144"/>
      <c r="AM11" s="1144"/>
      <c r="AN11" s="1144"/>
      <c r="AO11" s="1144"/>
      <c r="AP11" s="1144"/>
      <c r="AQ11" s="1144"/>
      <c r="AR11" s="1144"/>
      <c r="AS11" s="1144"/>
      <c r="AT11" s="1144"/>
      <c r="AU11" s="1141"/>
      <c r="AV11" s="1141"/>
      <c r="AW11" s="1141"/>
      <c r="AX11" s="1141"/>
      <c r="AY11" s="1142"/>
      <c r="AZ11" s="254"/>
      <c r="BA11" s="254"/>
      <c r="BB11" s="254"/>
      <c r="BC11" s="254"/>
      <c r="BD11" s="254"/>
      <c r="BE11" s="255"/>
      <c r="BF11" s="255"/>
      <c r="BG11" s="255"/>
      <c r="BH11" s="255"/>
      <c r="BI11" s="255"/>
      <c r="BJ11" s="255"/>
      <c r="BK11" s="255"/>
      <c r="BL11" s="255"/>
      <c r="BM11" s="255"/>
      <c r="BN11" s="255"/>
      <c r="BO11" s="255"/>
      <c r="BP11" s="255"/>
      <c r="BQ11" s="264">
        <v>5</v>
      </c>
      <c r="BR11" s="265"/>
      <c r="BS11" s="1071"/>
      <c r="BT11" s="1072"/>
      <c r="BU11" s="1072"/>
      <c r="BV11" s="1072"/>
      <c r="BW11" s="1072"/>
      <c r="BX11" s="1072"/>
      <c r="BY11" s="1072"/>
      <c r="BZ11" s="1072"/>
      <c r="CA11" s="1072"/>
      <c r="CB11" s="1072"/>
      <c r="CC11" s="1072"/>
      <c r="CD11" s="1072"/>
      <c r="CE11" s="1072"/>
      <c r="CF11" s="1072"/>
      <c r="CG11" s="1073"/>
      <c r="CH11" s="1046"/>
      <c r="CI11" s="1047"/>
      <c r="CJ11" s="1047"/>
      <c r="CK11" s="1047"/>
      <c r="CL11" s="1048"/>
      <c r="CM11" s="1046"/>
      <c r="CN11" s="1047"/>
      <c r="CO11" s="1047"/>
      <c r="CP11" s="1047"/>
      <c r="CQ11" s="1048"/>
      <c r="CR11" s="1046"/>
      <c r="CS11" s="1047"/>
      <c r="CT11" s="1047"/>
      <c r="CU11" s="1047"/>
      <c r="CV11" s="1048"/>
      <c r="CW11" s="1046"/>
      <c r="CX11" s="1047"/>
      <c r="CY11" s="1047"/>
      <c r="CZ11" s="1047"/>
      <c r="DA11" s="1048"/>
      <c r="DB11" s="1046"/>
      <c r="DC11" s="1047"/>
      <c r="DD11" s="1047"/>
      <c r="DE11" s="1047"/>
      <c r="DF11" s="1048"/>
      <c r="DG11" s="1046"/>
      <c r="DH11" s="1047"/>
      <c r="DI11" s="1047"/>
      <c r="DJ11" s="1047"/>
      <c r="DK11" s="1048"/>
      <c r="DL11" s="1046"/>
      <c r="DM11" s="1047"/>
      <c r="DN11" s="1047"/>
      <c r="DO11" s="1047"/>
      <c r="DP11" s="1048"/>
      <c r="DQ11" s="1046"/>
      <c r="DR11" s="1047"/>
      <c r="DS11" s="1047"/>
      <c r="DT11" s="1047"/>
      <c r="DU11" s="1048"/>
      <c r="DV11" s="1049"/>
      <c r="DW11" s="1050"/>
      <c r="DX11" s="1050"/>
      <c r="DY11" s="1050"/>
      <c r="DZ11" s="1051"/>
      <c r="EA11" s="256"/>
    </row>
    <row r="12" spans="1:131" s="257" customFormat="1" ht="26.25" customHeight="1" x14ac:dyDescent="0.15">
      <c r="A12" s="263">
        <v>6</v>
      </c>
      <c r="B12" s="1088"/>
      <c r="C12" s="1089"/>
      <c r="D12" s="1089"/>
      <c r="E12" s="1089"/>
      <c r="F12" s="1089"/>
      <c r="G12" s="1089"/>
      <c r="H12" s="1089"/>
      <c r="I12" s="1089"/>
      <c r="J12" s="1089"/>
      <c r="K12" s="1089"/>
      <c r="L12" s="1089"/>
      <c r="M12" s="1089"/>
      <c r="N12" s="1089"/>
      <c r="O12" s="1089"/>
      <c r="P12" s="1090"/>
      <c r="Q12" s="1100"/>
      <c r="R12" s="1101"/>
      <c r="S12" s="1101"/>
      <c r="T12" s="1101"/>
      <c r="U12" s="1101"/>
      <c r="V12" s="1101"/>
      <c r="W12" s="1101"/>
      <c r="X12" s="1101"/>
      <c r="Y12" s="1101"/>
      <c r="Z12" s="1101"/>
      <c r="AA12" s="1101"/>
      <c r="AB12" s="1101"/>
      <c r="AC12" s="1101"/>
      <c r="AD12" s="1101"/>
      <c r="AE12" s="1102"/>
      <c r="AF12" s="1094"/>
      <c r="AG12" s="1095"/>
      <c r="AH12" s="1095"/>
      <c r="AI12" s="1095"/>
      <c r="AJ12" s="1096"/>
      <c r="AK12" s="1143"/>
      <c r="AL12" s="1144"/>
      <c r="AM12" s="1144"/>
      <c r="AN12" s="1144"/>
      <c r="AO12" s="1144"/>
      <c r="AP12" s="1144"/>
      <c r="AQ12" s="1144"/>
      <c r="AR12" s="1144"/>
      <c r="AS12" s="1144"/>
      <c r="AT12" s="1144"/>
      <c r="AU12" s="1141"/>
      <c r="AV12" s="1141"/>
      <c r="AW12" s="1141"/>
      <c r="AX12" s="1141"/>
      <c r="AY12" s="1142"/>
      <c r="AZ12" s="254"/>
      <c r="BA12" s="254"/>
      <c r="BB12" s="254"/>
      <c r="BC12" s="254"/>
      <c r="BD12" s="254"/>
      <c r="BE12" s="255"/>
      <c r="BF12" s="255"/>
      <c r="BG12" s="255"/>
      <c r="BH12" s="255"/>
      <c r="BI12" s="255"/>
      <c r="BJ12" s="255"/>
      <c r="BK12" s="255"/>
      <c r="BL12" s="255"/>
      <c r="BM12" s="255"/>
      <c r="BN12" s="255"/>
      <c r="BO12" s="255"/>
      <c r="BP12" s="255"/>
      <c r="BQ12" s="264">
        <v>6</v>
      </c>
      <c r="BR12" s="265"/>
      <c r="BS12" s="1071"/>
      <c r="BT12" s="1072"/>
      <c r="BU12" s="1072"/>
      <c r="BV12" s="1072"/>
      <c r="BW12" s="1072"/>
      <c r="BX12" s="1072"/>
      <c r="BY12" s="1072"/>
      <c r="BZ12" s="1072"/>
      <c r="CA12" s="1072"/>
      <c r="CB12" s="1072"/>
      <c r="CC12" s="1072"/>
      <c r="CD12" s="1072"/>
      <c r="CE12" s="1072"/>
      <c r="CF12" s="1072"/>
      <c r="CG12" s="1073"/>
      <c r="CH12" s="1046"/>
      <c r="CI12" s="1047"/>
      <c r="CJ12" s="1047"/>
      <c r="CK12" s="1047"/>
      <c r="CL12" s="1048"/>
      <c r="CM12" s="1046"/>
      <c r="CN12" s="1047"/>
      <c r="CO12" s="1047"/>
      <c r="CP12" s="1047"/>
      <c r="CQ12" s="1048"/>
      <c r="CR12" s="1046"/>
      <c r="CS12" s="1047"/>
      <c r="CT12" s="1047"/>
      <c r="CU12" s="1047"/>
      <c r="CV12" s="1048"/>
      <c r="CW12" s="1046"/>
      <c r="CX12" s="1047"/>
      <c r="CY12" s="1047"/>
      <c r="CZ12" s="1047"/>
      <c r="DA12" s="1048"/>
      <c r="DB12" s="1046"/>
      <c r="DC12" s="1047"/>
      <c r="DD12" s="1047"/>
      <c r="DE12" s="1047"/>
      <c r="DF12" s="1048"/>
      <c r="DG12" s="1046"/>
      <c r="DH12" s="1047"/>
      <c r="DI12" s="1047"/>
      <c r="DJ12" s="1047"/>
      <c r="DK12" s="1048"/>
      <c r="DL12" s="1046"/>
      <c r="DM12" s="1047"/>
      <c r="DN12" s="1047"/>
      <c r="DO12" s="1047"/>
      <c r="DP12" s="1048"/>
      <c r="DQ12" s="1046"/>
      <c r="DR12" s="1047"/>
      <c r="DS12" s="1047"/>
      <c r="DT12" s="1047"/>
      <c r="DU12" s="1048"/>
      <c r="DV12" s="1049"/>
      <c r="DW12" s="1050"/>
      <c r="DX12" s="1050"/>
      <c r="DY12" s="1050"/>
      <c r="DZ12" s="1051"/>
      <c r="EA12" s="256"/>
    </row>
    <row r="13" spans="1:131" s="257" customFormat="1" ht="26.25" customHeight="1" x14ac:dyDescent="0.15">
      <c r="A13" s="263">
        <v>7</v>
      </c>
      <c r="B13" s="1088"/>
      <c r="C13" s="1089"/>
      <c r="D13" s="1089"/>
      <c r="E13" s="1089"/>
      <c r="F13" s="1089"/>
      <c r="G13" s="1089"/>
      <c r="H13" s="1089"/>
      <c r="I13" s="1089"/>
      <c r="J13" s="1089"/>
      <c r="K13" s="1089"/>
      <c r="L13" s="1089"/>
      <c r="M13" s="1089"/>
      <c r="N13" s="1089"/>
      <c r="O13" s="1089"/>
      <c r="P13" s="1090"/>
      <c r="Q13" s="1100"/>
      <c r="R13" s="1101"/>
      <c r="S13" s="1101"/>
      <c r="T13" s="1101"/>
      <c r="U13" s="1101"/>
      <c r="V13" s="1101"/>
      <c r="W13" s="1101"/>
      <c r="X13" s="1101"/>
      <c r="Y13" s="1101"/>
      <c r="Z13" s="1101"/>
      <c r="AA13" s="1101"/>
      <c r="AB13" s="1101"/>
      <c r="AC13" s="1101"/>
      <c r="AD13" s="1101"/>
      <c r="AE13" s="1102"/>
      <c r="AF13" s="1094"/>
      <c r="AG13" s="1095"/>
      <c r="AH13" s="1095"/>
      <c r="AI13" s="1095"/>
      <c r="AJ13" s="1096"/>
      <c r="AK13" s="1143"/>
      <c r="AL13" s="1144"/>
      <c r="AM13" s="1144"/>
      <c r="AN13" s="1144"/>
      <c r="AO13" s="1144"/>
      <c r="AP13" s="1144"/>
      <c r="AQ13" s="1144"/>
      <c r="AR13" s="1144"/>
      <c r="AS13" s="1144"/>
      <c r="AT13" s="1144"/>
      <c r="AU13" s="1141"/>
      <c r="AV13" s="1141"/>
      <c r="AW13" s="1141"/>
      <c r="AX13" s="1141"/>
      <c r="AY13" s="1142"/>
      <c r="AZ13" s="254"/>
      <c r="BA13" s="254"/>
      <c r="BB13" s="254"/>
      <c r="BC13" s="254"/>
      <c r="BD13" s="254"/>
      <c r="BE13" s="255"/>
      <c r="BF13" s="255"/>
      <c r="BG13" s="255"/>
      <c r="BH13" s="255"/>
      <c r="BI13" s="255"/>
      <c r="BJ13" s="255"/>
      <c r="BK13" s="255"/>
      <c r="BL13" s="255"/>
      <c r="BM13" s="255"/>
      <c r="BN13" s="255"/>
      <c r="BO13" s="255"/>
      <c r="BP13" s="255"/>
      <c r="BQ13" s="264">
        <v>7</v>
      </c>
      <c r="BR13" s="265"/>
      <c r="BS13" s="1071"/>
      <c r="BT13" s="1072"/>
      <c r="BU13" s="1072"/>
      <c r="BV13" s="1072"/>
      <c r="BW13" s="1072"/>
      <c r="BX13" s="1072"/>
      <c r="BY13" s="1072"/>
      <c r="BZ13" s="1072"/>
      <c r="CA13" s="1072"/>
      <c r="CB13" s="1072"/>
      <c r="CC13" s="1072"/>
      <c r="CD13" s="1072"/>
      <c r="CE13" s="1072"/>
      <c r="CF13" s="1072"/>
      <c r="CG13" s="1073"/>
      <c r="CH13" s="1046"/>
      <c r="CI13" s="1047"/>
      <c r="CJ13" s="1047"/>
      <c r="CK13" s="1047"/>
      <c r="CL13" s="1048"/>
      <c r="CM13" s="1046"/>
      <c r="CN13" s="1047"/>
      <c r="CO13" s="1047"/>
      <c r="CP13" s="1047"/>
      <c r="CQ13" s="1048"/>
      <c r="CR13" s="1046"/>
      <c r="CS13" s="1047"/>
      <c r="CT13" s="1047"/>
      <c r="CU13" s="1047"/>
      <c r="CV13" s="1048"/>
      <c r="CW13" s="1046"/>
      <c r="CX13" s="1047"/>
      <c r="CY13" s="1047"/>
      <c r="CZ13" s="1047"/>
      <c r="DA13" s="1048"/>
      <c r="DB13" s="1046"/>
      <c r="DC13" s="1047"/>
      <c r="DD13" s="1047"/>
      <c r="DE13" s="1047"/>
      <c r="DF13" s="1048"/>
      <c r="DG13" s="1046"/>
      <c r="DH13" s="1047"/>
      <c r="DI13" s="1047"/>
      <c r="DJ13" s="1047"/>
      <c r="DK13" s="1048"/>
      <c r="DL13" s="1046"/>
      <c r="DM13" s="1047"/>
      <c r="DN13" s="1047"/>
      <c r="DO13" s="1047"/>
      <c r="DP13" s="1048"/>
      <c r="DQ13" s="1046"/>
      <c r="DR13" s="1047"/>
      <c r="DS13" s="1047"/>
      <c r="DT13" s="1047"/>
      <c r="DU13" s="1048"/>
      <c r="DV13" s="1049"/>
      <c r="DW13" s="1050"/>
      <c r="DX13" s="1050"/>
      <c r="DY13" s="1050"/>
      <c r="DZ13" s="1051"/>
      <c r="EA13" s="256"/>
    </row>
    <row r="14" spans="1:131" s="257" customFormat="1" ht="26.25" customHeight="1" x14ac:dyDescent="0.15">
      <c r="A14" s="263">
        <v>8</v>
      </c>
      <c r="B14" s="1088"/>
      <c r="C14" s="1089"/>
      <c r="D14" s="1089"/>
      <c r="E14" s="1089"/>
      <c r="F14" s="1089"/>
      <c r="G14" s="1089"/>
      <c r="H14" s="1089"/>
      <c r="I14" s="1089"/>
      <c r="J14" s="1089"/>
      <c r="K14" s="1089"/>
      <c r="L14" s="1089"/>
      <c r="M14" s="1089"/>
      <c r="N14" s="1089"/>
      <c r="O14" s="1089"/>
      <c r="P14" s="1090"/>
      <c r="Q14" s="1100"/>
      <c r="R14" s="1101"/>
      <c r="S14" s="1101"/>
      <c r="T14" s="1101"/>
      <c r="U14" s="1101"/>
      <c r="V14" s="1101"/>
      <c r="W14" s="1101"/>
      <c r="X14" s="1101"/>
      <c r="Y14" s="1101"/>
      <c r="Z14" s="1101"/>
      <c r="AA14" s="1101"/>
      <c r="AB14" s="1101"/>
      <c r="AC14" s="1101"/>
      <c r="AD14" s="1101"/>
      <c r="AE14" s="1102"/>
      <c r="AF14" s="1094"/>
      <c r="AG14" s="1095"/>
      <c r="AH14" s="1095"/>
      <c r="AI14" s="1095"/>
      <c r="AJ14" s="1096"/>
      <c r="AK14" s="1143"/>
      <c r="AL14" s="1144"/>
      <c r="AM14" s="1144"/>
      <c r="AN14" s="1144"/>
      <c r="AO14" s="1144"/>
      <c r="AP14" s="1144"/>
      <c r="AQ14" s="1144"/>
      <c r="AR14" s="1144"/>
      <c r="AS14" s="1144"/>
      <c r="AT14" s="1144"/>
      <c r="AU14" s="1141"/>
      <c r="AV14" s="1141"/>
      <c r="AW14" s="1141"/>
      <c r="AX14" s="1141"/>
      <c r="AY14" s="1142"/>
      <c r="AZ14" s="254"/>
      <c r="BA14" s="254"/>
      <c r="BB14" s="254"/>
      <c r="BC14" s="254"/>
      <c r="BD14" s="254"/>
      <c r="BE14" s="255"/>
      <c r="BF14" s="255"/>
      <c r="BG14" s="255"/>
      <c r="BH14" s="255"/>
      <c r="BI14" s="255"/>
      <c r="BJ14" s="255"/>
      <c r="BK14" s="255"/>
      <c r="BL14" s="255"/>
      <c r="BM14" s="255"/>
      <c r="BN14" s="255"/>
      <c r="BO14" s="255"/>
      <c r="BP14" s="255"/>
      <c r="BQ14" s="264">
        <v>8</v>
      </c>
      <c r="BR14" s="265"/>
      <c r="BS14" s="1071"/>
      <c r="BT14" s="1072"/>
      <c r="BU14" s="1072"/>
      <c r="BV14" s="1072"/>
      <c r="BW14" s="1072"/>
      <c r="BX14" s="1072"/>
      <c r="BY14" s="1072"/>
      <c r="BZ14" s="1072"/>
      <c r="CA14" s="1072"/>
      <c r="CB14" s="1072"/>
      <c r="CC14" s="1072"/>
      <c r="CD14" s="1072"/>
      <c r="CE14" s="1072"/>
      <c r="CF14" s="1072"/>
      <c r="CG14" s="1073"/>
      <c r="CH14" s="1046"/>
      <c r="CI14" s="1047"/>
      <c r="CJ14" s="1047"/>
      <c r="CK14" s="1047"/>
      <c r="CL14" s="1048"/>
      <c r="CM14" s="1046"/>
      <c r="CN14" s="1047"/>
      <c r="CO14" s="1047"/>
      <c r="CP14" s="1047"/>
      <c r="CQ14" s="1048"/>
      <c r="CR14" s="1046"/>
      <c r="CS14" s="1047"/>
      <c r="CT14" s="1047"/>
      <c r="CU14" s="1047"/>
      <c r="CV14" s="1048"/>
      <c r="CW14" s="1046"/>
      <c r="CX14" s="1047"/>
      <c r="CY14" s="1047"/>
      <c r="CZ14" s="1047"/>
      <c r="DA14" s="1048"/>
      <c r="DB14" s="1046"/>
      <c r="DC14" s="1047"/>
      <c r="DD14" s="1047"/>
      <c r="DE14" s="1047"/>
      <c r="DF14" s="1048"/>
      <c r="DG14" s="1046"/>
      <c r="DH14" s="1047"/>
      <c r="DI14" s="1047"/>
      <c r="DJ14" s="1047"/>
      <c r="DK14" s="1048"/>
      <c r="DL14" s="1046"/>
      <c r="DM14" s="1047"/>
      <c r="DN14" s="1047"/>
      <c r="DO14" s="1047"/>
      <c r="DP14" s="1048"/>
      <c r="DQ14" s="1046"/>
      <c r="DR14" s="1047"/>
      <c r="DS14" s="1047"/>
      <c r="DT14" s="1047"/>
      <c r="DU14" s="1048"/>
      <c r="DV14" s="1049"/>
      <c r="DW14" s="1050"/>
      <c r="DX14" s="1050"/>
      <c r="DY14" s="1050"/>
      <c r="DZ14" s="1051"/>
      <c r="EA14" s="256"/>
    </row>
    <row r="15" spans="1:131" s="257" customFormat="1" ht="26.25" customHeight="1" x14ac:dyDescent="0.15">
      <c r="A15" s="263">
        <v>9</v>
      </c>
      <c r="B15" s="1088"/>
      <c r="C15" s="1089"/>
      <c r="D15" s="1089"/>
      <c r="E15" s="1089"/>
      <c r="F15" s="1089"/>
      <c r="G15" s="1089"/>
      <c r="H15" s="1089"/>
      <c r="I15" s="1089"/>
      <c r="J15" s="1089"/>
      <c r="K15" s="1089"/>
      <c r="L15" s="1089"/>
      <c r="M15" s="1089"/>
      <c r="N15" s="1089"/>
      <c r="O15" s="1089"/>
      <c r="P15" s="1090"/>
      <c r="Q15" s="1100"/>
      <c r="R15" s="1101"/>
      <c r="S15" s="1101"/>
      <c r="T15" s="1101"/>
      <c r="U15" s="1101"/>
      <c r="V15" s="1101"/>
      <c r="W15" s="1101"/>
      <c r="X15" s="1101"/>
      <c r="Y15" s="1101"/>
      <c r="Z15" s="1101"/>
      <c r="AA15" s="1101"/>
      <c r="AB15" s="1101"/>
      <c r="AC15" s="1101"/>
      <c r="AD15" s="1101"/>
      <c r="AE15" s="1102"/>
      <c r="AF15" s="1094"/>
      <c r="AG15" s="1095"/>
      <c r="AH15" s="1095"/>
      <c r="AI15" s="1095"/>
      <c r="AJ15" s="1096"/>
      <c r="AK15" s="1143"/>
      <c r="AL15" s="1144"/>
      <c r="AM15" s="1144"/>
      <c r="AN15" s="1144"/>
      <c r="AO15" s="1144"/>
      <c r="AP15" s="1144"/>
      <c r="AQ15" s="1144"/>
      <c r="AR15" s="1144"/>
      <c r="AS15" s="1144"/>
      <c r="AT15" s="1144"/>
      <c r="AU15" s="1141"/>
      <c r="AV15" s="1141"/>
      <c r="AW15" s="1141"/>
      <c r="AX15" s="1141"/>
      <c r="AY15" s="1142"/>
      <c r="AZ15" s="254"/>
      <c r="BA15" s="254"/>
      <c r="BB15" s="254"/>
      <c r="BC15" s="254"/>
      <c r="BD15" s="254"/>
      <c r="BE15" s="255"/>
      <c r="BF15" s="255"/>
      <c r="BG15" s="255"/>
      <c r="BH15" s="255"/>
      <c r="BI15" s="255"/>
      <c r="BJ15" s="255"/>
      <c r="BK15" s="255"/>
      <c r="BL15" s="255"/>
      <c r="BM15" s="255"/>
      <c r="BN15" s="255"/>
      <c r="BO15" s="255"/>
      <c r="BP15" s="255"/>
      <c r="BQ15" s="264">
        <v>9</v>
      </c>
      <c r="BR15" s="265"/>
      <c r="BS15" s="1071"/>
      <c r="BT15" s="1072"/>
      <c r="BU15" s="1072"/>
      <c r="BV15" s="1072"/>
      <c r="BW15" s="1072"/>
      <c r="BX15" s="1072"/>
      <c r="BY15" s="1072"/>
      <c r="BZ15" s="1072"/>
      <c r="CA15" s="1072"/>
      <c r="CB15" s="1072"/>
      <c r="CC15" s="1072"/>
      <c r="CD15" s="1072"/>
      <c r="CE15" s="1072"/>
      <c r="CF15" s="1072"/>
      <c r="CG15" s="1073"/>
      <c r="CH15" s="1046"/>
      <c r="CI15" s="1047"/>
      <c r="CJ15" s="1047"/>
      <c r="CK15" s="1047"/>
      <c r="CL15" s="1048"/>
      <c r="CM15" s="1046"/>
      <c r="CN15" s="1047"/>
      <c r="CO15" s="1047"/>
      <c r="CP15" s="1047"/>
      <c r="CQ15" s="1048"/>
      <c r="CR15" s="1046"/>
      <c r="CS15" s="1047"/>
      <c r="CT15" s="1047"/>
      <c r="CU15" s="1047"/>
      <c r="CV15" s="1048"/>
      <c r="CW15" s="1046"/>
      <c r="CX15" s="1047"/>
      <c r="CY15" s="1047"/>
      <c r="CZ15" s="1047"/>
      <c r="DA15" s="1048"/>
      <c r="DB15" s="1046"/>
      <c r="DC15" s="1047"/>
      <c r="DD15" s="1047"/>
      <c r="DE15" s="1047"/>
      <c r="DF15" s="1048"/>
      <c r="DG15" s="1046"/>
      <c r="DH15" s="1047"/>
      <c r="DI15" s="1047"/>
      <c r="DJ15" s="1047"/>
      <c r="DK15" s="1048"/>
      <c r="DL15" s="1046"/>
      <c r="DM15" s="1047"/>
      <c r="DN15" s="1047"/>
      <c r="DO15" s="1047"/>
      <c r="DP15" s="1048"/>
      <c r="DQ15" s="1046"/>
      <c r="DR15" s="1047"/>
      <c r="DS15" s="1047"/>
      <c r="DT15" s="1047"/>
      <c r="DU15" s="1048"/>
      <c r="DV15" s="1049"/>
      <c r="DW15" s="1050"/>
      <c r="DX15" s="1050"/>
      <c r="DY15" s="1050"/>
      <c r="DZ15" s="1051"/>
      <c r="EA15" s="256"/>
    </row>
    <row r="16" spans="1:131" s="257" customFormat="1" ht="26.25" customHeight="1" x14ac:dyDescent="0.15">
      <c r="A16" s="263">
        <v>10</v>
      </c>
      <c r="B16" s="1088"/>
      <c r="C16" s="1089"/>
      <c r="D16" s="1089"/>
      <c r="E16" s="1089"/>
      <c r="F16" s="1089"/>
      <c r="G16" s="1089"/>
      <c r="H16" s="1089"/>
      <c r="I16" s="1089"/>
      <c r="J16" s="1089"/>
      <c r="K16" s="1089"/>
      <c r="L16" s="1089"/>
      <c r="M16" s="1089"/>
      <c r="N16" s="1089"/>
      <c r="O16" s="1089"/>
      <c r="P16" s="1090"/>
      <c r="Q16" s="1100"/>
      <c r="R16" s="1101"/>
      <c r="S16" s="1101"/>
      <c r="T16" s="1101"/>
      <c r="U16" s="1101"/>
      <c r="V16" s="1101"/>
      <c r="W16" s="1101"/>
      <c r="X16" s="1101"/>
      <c r="Y16" s="1101"/>
      <c r="Z16" s="1101"/>
      <c r="AA16" s="1101"/>
      <c r="AB16" s="1101"/>
      <c r="AC16" s="1101"/>
      <c r="AD16" s="1101"/>
      <c r="AE16" s="1102"/>
      <c r="AF16" s="1094"/>
      <c r="AG16" s="1095"/>
      <c r="AH16" s="1095"/>
      <c r="AI16" s="1095"/>
      <c r="AJ16" s="1096"/>
      <c r="AK16" s="1143"/>
      <c r="AL16" s="1144"/>
      <c r="AM16" s="1144"/>
      <c r="AN16" s="1144"/>
      <c r="AO16" s="1144"/>
      <c r="AP16" s="1144"/>
      <c r="AQ16" s="1144"/>
      <c r="AR16" s="1144"/>
      <c r="AS16" s="1144"/>
      <c r="AT16" s="1144"/>
      <c r="AU16" s="1141"/>
      <c r="AV16" s="1141"/>
      <c r="AW16" s="1141"/>
      <c r="AX16" s="1141"/>
      <c r="AY16" s="1142"/>
      <c r="AZ16" s="254"/>
      <c r="BA16" s="254"/>
      <c r="BB16" s="254"/>
      <c r="BC16" s="254"/>
      <c r="BD16" s="254"/>
      <c r="BE16" s="255"/>
      <c r="BF16" s="255"/>
      <c r="BG16" s="255"/>
      <c r="BH16" s="255"/>
      <c r="BI16" s="255"/>
      <c r="BJ16" s="255"/>
      <c r="BK16" s="255"/>
      <c r="BL16" s="255"/>
      <c r="BM16" s="255"/>
      <c r="BN16" s="255"/>
      <c r="BO16" s="255"/>
      <c r="BP16" s="255"/>
      <c r="BQ16" s="264">
        <v>10</v>
      </c>
      <c r="BR16" s="265"/>
      <c r="BS16" s="1071"/>
      <c r="BT16" s="1072"/>
      <c r="BU16" s="1072"/>
      <c r="BV16" s="1072"/>
      <c r="BW16" s="1072"/>
      <c r="BX16" s="1072"/>
      <c r="BY16" s="1072"/>
      <c r="BZ16" s="1072"/>
      <c r="CA16" s="1072"/>
      <c r="CB16" s="1072"/>
      <c r="CC16" s="1072"/>
      <c r="CD16" s="1072"/>
      <c r="CE16" s="1072"/>
      <c r="CF16" s="1072"/>
      <c r="CG16" s="1073"/>
      <c r="CH16" s="1046"/>
      <c r="CI16" s="1047"/>
      <c r="CJ16" s="1047"/>
      <c r="CK16" s="1047"/>
      <c r="CL16" s="1048"/>
      <c r="CM16" s="1046"/>
      <c r="CN16" s="1047"/>
      <c r="CO16" s="1047"/>
      <c r="CP16" s="1047"/>
      <c r="CQ16" s="1048"/>
      <c r="CR16" s="1046"/>
      <c r="CS16" s="1047"/>
      <c r="CT16" s="1047"/>
      <c r="CU16" s="1047"/>
      <c r="CV16" s="1048"/>
      <c r="CW16" s="1046"/>
      <c r="CX16" s="1047"/>
      <c r="CY16" s="1047"/>
      <c r="CZ16" s="1047"/>
      <c r="DA16" s="1048"/>
      <c r="DB16" s="1046"/>
      <c r="DC16" s="1047"/>
      <c r="DD16" s="1047"/>
      <c r="DE16" s="1047"/>
      <c r="DF16" s="1048"/>
      <c r="DG16" s="1046"/>
      <c r="DH16" s="1047"/>
      <c r="DI16" s="1047"/>
      <c r="DJ16" s="1047"/>
      <c r="DK16" s="1048"/>
      <c r="DL16" s="1046"/>
      <c r="DM16" s="1047"/>
      <c r="DN16" s="1047"/>
      <c r="DO16" s="1047"/>
      <c r="DP16" s="1048"/>
      <c r="DQ16" s="1046"/>
      <c r="DR16" s="1047"/>
      <c r="DS16" s="1047"/>
      <c r="DT16" s="1047"/>
      <c r="DU16" s="1048"/>
      <c r="DV16" s="1049"/>
      <c r="DW16" s="1050"/>
      <c r="DX16" s="1050"/>
      <c r="DY16" s="1050"/>
      <c r="DZ16" s="1051"/>
      <c r="EA16" s="256"/>
    </row>
    <row r="17" spans="1:131" s="257" customFormat="1" ht="26.25" customHeight="1" x14ac:dyDescent="0.15">
      <c r="A17" s="263">
        <v>11</v>
      </c>
      <c r="B17" s="1088"/>
      <c r="C17" s="1089"/>
      <c r="D17" s="1089"/>
      <c r="E17" s="1089"/>
      <c r="F17" s="1089"/>
      <c r="G17" s="1089"/>
      <c r="H17" s="1089"/>
      <c r="I17" s="1089"/>
      <c r="J17" s="1089"/>
      <c r="K17" s="1089"/>
      <c r="L17" s="1089"/>
      <c r="M17" s="1089"/>
      <c r="N17" s="1089"/>
      <c r="O17" s="1089"/>
      <c r="P17" s="1090"/>
      <c r="Q17" s="1100"/>
      <c r="R17" s="1101"/>
      <c r="S17" s="1101"/>
      <c r="T17" s="1101"/>
      <c r="U17" s="1101"/>
      <c r="V17" s="1101"/>
      <c r="W17" s="1101"/>
      <c r="X17" s="1101"/>
      <c r="Y17" s="1101"/>
      <c r="Z17" s="1101"/>
      <c r="AA17" s="1101"/>
      <c r="AB17" s="1101"/>
      <c r="AC17" s="1101"/>
      <c r="AD17" s="1101"/>
      <c r="AE17" s="1102"/>
      <c r="AF17" s="1094"/>
      <c r="AG17" s="1095"/>
      <c r="AH17" s="1095"/>
      <c r="AI17" s="1095"/>
      <c r="AJ17" s="1096"/>
      <c r="AK17" s="1143"/>
      <c r="AL17" s="1144"/>
      <c r="AM17" s="1144"/>
      <c r="AN17" s="1144"/>
      <c r="AO17" s="1144"/>
      <c r="AP17" s="1144"/>
      <c r="AQ17" s="1144"/>
      <c r="AR17" s="1144"/>
      <c r="AS17" s="1144"/>
      <c r="AT17" s="1144"/>
      <c r="AU17" s="1141"/>
      <c r="AV17" s="1141"/>
      <c r="AW17" s="1141"/>
      <c r="AX17" s="1141"/>
      <c r="AY17" s="1142"/>
      <c r="AZ17" s="254"/>
      <c r="BA17" s="254"/>
      <c r="BB17" s="254"/>
      <c r="BC17" s="254"/>
      <c r="BD17" s="254"/>
      <c r="BE17" s="255"/>
      <c r="BF17" s="255"/>
      <c r="BG17" s="255"/>
      <c r="BH17" s="255"/>
      <c r="BI17" s="255"/>
      <c r="BJ17" s="255"/>
      <c r="BK17" s="255"/>
      <c r="BL17" s="255"/>
      <c r="BM17" s="255"/>
      <c r="BN17" s="255"/>
      <c r="BO17" s="255"/>
      <c r="BP17" s="255"/>
      <c r="BQ17" s="264">
        <v>11</v>
      </c>
      <c r="BR17" s="265"/>
      <c r="BS17" s="1071"/>
      <c r="BT17" s="1072"/>
      <c r="BU17" s="1072"/>
      <c r="BV17" s="1072"/>
      <c r="BW17" s="1072"/>
      <c r="BX17" s="1072"/>
      <c r="BY17" s="1072"/>
      <c r="BZ17" s="1072"/>
      <c r="CA17" s="1072"/>
      <c r="CB17" s="1072"/>
      <c r="CC17" s="1072"/>
      <c r="CD17" s="1072"/>
      <c r="CE17" s="1072"/>
      <c r="CF17" s="1072"/>
      <c r="CG17" s="1073"/>
      <c r="CH17" s="1046"/>
      <c r="CI17" s="1047"/>
      <c r="CJ17" s="1047"/>
      <c r="CK17" s="1047"/>
      <c r="CL17" s="1048"/>
      <c r="CM17" s="1046"/>
      <c r="CN17" s="1047"/>
      <c r="CO17" s="1047"/>
      <c r="CP17" s="1047"/>
      <c r="CQ17" s="1048"/>
      <c r="CR17" s="1046"/>
      <c r="CS17" s="1047"/>
      <c r="CT17" s="1047"/>
      <c r="CU17" s="1047"/>
      <c r="CV17" s="1048"/>
      <c r="CW17" s="1046"/>
      <c r="CX17" s="1047"/>
      <c r="CY17" s="1047"/>
      <c r="CZ17" s="1047"/>
      <c r="DA17" s="1048"/>
      <c r="DB17" s="1046"/>
      <c r="DC17" s="1047"/>
      <c r="DD17" s="1047"/>
      <c r="DE17" s="1047"/>
      <c r="DF17" s="1048"/>
      <c r="DG17" s="1046"/>
      <c r="DH17" s="1047"/>
      <c r="DI17" s="1047"/>
      <c r="DJ17" s="1047"/>
      <c r="DK17" s="1048"/>
      <c r="DL17" s="1046"/>
      <c r="DM17" s="1047"/>
      <c r="DN17" s="1047"/>
      <c r="DO17" s="1047"/>
      <c r="DP17" s="1048"/>
      <c r="DQ17" s="1046"/>
      <c r="DR17" s="1047"/>
      <c r="DS17" s="1047"/>
      <c r="DT17" s="1047"/>
      <c r="DU17" s="1048"/>
      <c r="DV17" s="1049"/>
      <c r="DW17" s="1050"/>
      <c r="DX17" s="1050"/>
      <c r="DY17" s="1050"/>
      <c r="DZ17" s="1051"/>
      <c r="EA17" s="256"/>
    </row>
    <row r="18" spans="1:131" s="257" customFormat="1" ht="26.25" customHeight="1" x14ac:dyDescent="0.15">
      <c r="A18" s="263">
        <v>12</v>
      </c>
      <c r="B18" s="1088"/>
      <c r="C18" s="1089"/>
      <c r="D18" s="1089"/>
      <c r="E18" s="1089"/>
      <c r="F18" s="1089"/>
      <c r="G18" s="1089"/>
      <c r="H18" s="1089"/>
      <c r="I18" s="1089"/>
      <c r="J18" s="1089"/>
      <c r="K18" s="1089"/>
      <c r="L18" s="1089"/>
      <c r="M18" s="1089"/>
      <c r="N18" s="1089"/>
      <c r="O18" s="1089"/>
      <c r="P18" s="1090"/>
      <c r="Q18" s="1100"/>
      <c r="R18" s="1101"/>
      <c r="S18" s="1101"/>
      <c r="T18" s="1101"/>
      <c r="U18" s="1101"/>
      <c r="V18" s="1101"/>
      <c r="W18" s="1101"/>
      <c r="X18" s="1101"/>
      <c r="Y18" s="1101"/>
      <c r="Z18" s="1101"/>
      <c r="AA18" s="1101"/>
      <c r="AB18" s="1101"/>
      <c r="AC18" s="1101"/>
      <c r="AD18" s="1101"/>
      <c r="AE18" s="1102"/>
      <c r="AF18" s="1094"/>
      <c r="AG18" s="1095"/>
      <c r="AH18" s="1095"/>
      <c r="AI18" s="1095"/>
      <c r="AJ18" s="1096"/>
      <c r="AK18" s="1143"/>
      <c r="AL18" s="1144"/>
      <c r="AM18" s="1144"/>
      <c r="AN18" s="1144"/>
      <c r="AO18" s="1144"/>
      <c r="AP18" s="1144"/>
      <c r="AQ18" s="1144"/>
      <c r="AR18" s="1144"/>
      <c r="AS18" s="1144"/>
      <c r="AT18" s="1144"/>
      <c r="AU18" s="1141"/>
      <c r="AV18" s="1141"/>
      <c r="AW18" s="1141"/>
      <c r="AX18" s="1141"/>
      <c r="AY18" s="1142"/>
      <c r="AZ18" s="254"/>
      <c r="BA18" s="254"/>
      <c r="BB18" s="254"/>
      <c r="BC18" s="254"/>
      <c r="BD18" s="254"/>
      <c r="BE18" s="255"/>
      <c r="BF18" s="255"/>
      <c r="BG18" s="255"/>
      <c r="BH18" s="255"/>
      <c r="BI18" s="255"/>
      <c r="BJ18" s="255"/>
      <c r="BK18" s="255"/>
      <c r="BL18" s="255"/>
      <c r="BM18" s="255"/>
      <c r="BN18" s="255"/>
      <c r="BO18" s="255"/>
      <c r="BP18" s="255"/>
      <c r="BQ18" s="264">
        <v>12</v>
      </c>
      <c r="BR18" s="265"/>
      <c r="BS18" s="1071"/>
      <c r="BT18" s="1072"/>
      <c r="BU18" s="1072"/>
      <c r="BV18" s="1072"/>
      <c r="BW18" s="1072"/>
      <c r="BX18" s="1072"/>
      <c r="BY18" s="1072"/>
      <c r="BZ18" s="1072"/>
      <c r="CA18" s="1072"/>
      <c r="CB18" s="1072"/>
      <c r="CC18" s="1072"/>
      <c r="CD18" s="1072"/>
      <c r="CE18" s="1072"/>
      <c r="CF18" s="1072"/>
      <c r="CG18" s="1073"/>
      <c r="CH18" s="1046"/>
      <c r="CI18" s="1047"/>
      <c r="CJ18" s="1047"/>
      <c r="CK18" s="1047"/>
      <c r="CL18" s="1048"/>
      <c r="CM18" s="1046"/>
      <c r="CN18" s="1047"/>
      <c r="CO18" s="1047"/>
      <c r="CP18" s="1047"/>
      <c r="CQ18" s="1048"/>
      <c r="CR18" s="1046"/>
      <c r="CS18" s="1047"/>
      <c r="CT18" s="1047"/>
      <c r="CU18" s="1047"/>
      <c r="CV18" s="1048"/>
      <c r="CW18" s="1046"/>
      <c r="CX18" s="1047"/>
      <c r="CY18" s="1047"/>
      <c r="CZ18" s="1047"/>
      <c r="DA18" s="1048"/>
      <c r="DB18" s="1046"/>
      <c r="DC18" s="1047"/>
      <c r="DD18" s="1047"/>
      <c r="DE18" s="1047"/>
      <c r="DF18" s="1048"/>
      <c r="DG18" s="1046"/>
      <c r="DH18" s="1047"/>
      <c r="DI18" s="1047"/>
      <c r="DJ18" s="1047"/>
      <c r="DK18" s="1048"/>
      <c r="DL18" s="1046"/>
      <c r="DM18" s="1047"/>
      <c r="DN18" s="1047"/>
      <c r="DO18" s="1047"/>
      <c r="DP18" s="1048"/>
      <c r="DQ18" s="1046"/>
      <c r="DR18" s="1047"/>
      <c r="DS18" s="1047"/>
      <c r="DT18" s="1047"/>
      <c r="DU18" s="1048"/>
      <c r="DV18" s="1049"/>
      <c r="DW18" s="1050"/>
      <c r="DX18" s="1050"/>
      <c r="DY18" s="1050"/>
      <c r="DZ18" s="1051"/>
      <c r="EA18" s="256"/>
    </row>
    <row r="19" spans="1:131" s="257" customFormat="1" ht="26.25" customHeight="1" x14ac:dyDescent="0.15">
      <c r="A19" s="263">
        <v>13</v>
      </c>
      <c r="B19" s="1088"/>
      <c r="C19" s="1089"/>
      <c r="D19" s="1089"/>
      <c r="E19" s="1089"/>
      <c r="F19" s="1089"/>
      <c r="G19" s="1089"/>
      <c r="H19" s="1089"/>
      <c r="I19" s="1089"/>
      <c r="J19" s="1089"/>
      <c r="K19" s="1089"/>
      <c r="L19" s="1089"/>
      <c r="M19" s="1089"/>
      <c r="N19" s="1089"/>
      <c r="O19" s="1089"/>
      <c r="P19" s="1090"/>
      <c r="Q19" s="1100"/>
      <c r="R19" s="1101"/>
      <c r="S19" s="1101"/>
      <c r="T19" s="1101"/>
      <c r="U19" s="1101"/>
      <c r="V19" s="1101"/>
      <c r="W19" s="1101"/>
      <c r="X19" s="1101"/>
      <c r="Y19" s="1101"/>
      <c r="Z19" s="1101"/>
      <c r="AA19" s="1101"/>
      <c r="AB19" s="1101"/>
      <c r="AC19" s="1101"/>
      <c r="AD19" s="1101"/>
      <c r="AE19" s="1102"/>
      <c r="AF19" s="1094"/>
      <c r="AG19" s="1095"/>
      <c r="AH19" s="1095"/>
      <c r="AI19" s="1095"/>
      <c r="AJ19" s="1096"/>
      <c r="AK19" s="1143"/>
      <c r="AL19" s="1144"/>
      <c r="AM19" s="1144"/>
      <c r="AN19" s="1144"/>
      <c r="AO19" s="1144"/>
      <c r="AP19" s="1144"/>
      <c r="AQ19" s="1144"/>
      <c r="AR19" s="1144"/>
      <c r="AS19" s="1144"/>
      <c r="AT19" s="1144"/>
      <c r="AU19" s="1141"/>
      <c r="AV19" s="1141"/>
      <c r="AW19" s="1141"/>
      <c r="AX19" s="1141"/>
      <c r="AY19" s="1142"/>
      <c r="AZ19" s="254"/>
      <c r="BA19" s="254"/>
      <c r="BB19" s="254"/>
      <c r="BC19" s="254"/>
      <c r="BD19" s="254"/>
      <c r="BE19" s="255"/>
      <c r="BF19" s="255"/>
      <c r="BG19" s="255"/>
      <c r="BH19" s="255"/>
      <c r="BI19" s="255"/>
      <c r="BJ19" s="255"/>
      <c r="BK19" s="255"/>
      <c r="BL19" s="255"/>
      <c r="BM19" s="255"/>
      <c r="BN19" s="255"/>
      <c r="BO19" s="255"/>
      <c r="BP19" s="255"/>
      <c r="BQ19" s="264">
        <v>13</v>
      </c>
      <c r="BR19" s="265"/>
      <c r="BS19" s="1071"/>
      <c r="BT19" s="1072"/>
      <c r="BU19" s="1072"/>
      <c r="BV19" s="1072"/>
      <c r="BW19" s="1072"/>
      <c r="BX19" s="1072"/>
      <c r="BY19" s="1072"/>
      <c r="BZ19" s="1072"/>
      <c r="CA19" s="1072"/>
      <c r="CB19" s="1072"/>
      <c r="CC19" s="1072"/>
      <c r="CD19" s="1072"/>
      <c r="CE19" s="1072"/>
      <c r="CF19" s="1072"/>
      <c r="CG19" s="1073"/>
      <c r="CH19" s="1046"/>
      <c r="CI19" s="1047"/>
      <c r="CJ19" s="1047"/>
      <c r="CK19" s="1047"/>
      <c r="CL19" s="1048"/>
      <c r="CM19" s="1046"/>
      <c r="CN19" s="1047"/>
      <c r="CO19" s="1047"/>
      <c r="CP19" s="1047"/>
      <c r="CQ19" s="1048"/>
      <c r="CR19" s="1046"/>
      <c r="CS19" s="1047"/>
      <c r="CT19" s="1047"/>
      <c r="CU19" s="1047"/>
      <c r="CV19" s="1048"/>
      <c r="CW19" s="1046"/>
      <c r="CX19" s="1047"/>
      <c r="CY19" s="1047"/>
      <c r="CZ19" s="1047"/>
      <c r="DA19" s="1048"/>
      <c r="DB19" s="1046"/>
      <c r="DC19" s="1047"/>
      <c r="DD19" s="1047"/>
      <c r="DE19" s="1047"/>
      <c r="DF19" s="1048"/>
      <c r="DG19" s="1046"/>
      <c r="DH19" s="1047"/>
      <c r="DI19" s="1047"/>
      <c r="DJ19" s="1047"/>
      <c r="DK19" s="1048"/>
      <c r="DL19" s="1046"/>
      <c r="DM19" s="1047"/>
      <c r="DN19" s="1047"/>
      <c r="DO19" s="1047"/>
      <c r="DP19" s="1048"/>
      <c r="DQ19" s="1046"/>
      <c r="DR19" s="1047"/>
      <c r="DS19" s="1047"/>
      <c r="DT19" s="1047"/>
      <c r="DU19" s="1048"/>
      <c r="DV19" s="1049"/>
      <c r="DW19" s="1050"/>
      <c r="DX19" s="1050"/>
      <c r="DY19" s="1050"/>
      <c r="DZ19" s="1051"/>
      <c r="EA19" s="256"/>
    </row>
    <row r="20" spans="1:131" s="257" customFormat="1" ht="26.25" customHeight="1" x14ac:dyDescent="0.15">
      <c r="A20" s="263">
        <v>14</v>
      </c>
      <c r="B20" s="1088"/>
      <c r="C20" s="1089"/>
      <c r="D20" s="1089"/>
      <c r="E20" s="1089"/>
      <c r="F20" s="1089"/>
      <c r="G20" s="1089"/>
      <c r="H20" s="1089"/>
      <c r="I20" s="1089"/>
      <c r="J20" s="1089"/>
      <c r="K20" s="1089"/>
      <c r="L20" s="1089"/>
      <c r="M20" s="1089"/>
      <c r="N20" s="1089"/>
      <c r="O20" s="1089"/>
      <c r="P20" s="1090"/>
      <c r="Q20" s="1100"/>
      <c r="R20" s="1101"/>
      <c r="S20" s="1101"/>
      <c r="T20" s="1101"/>
      <c r="U20" s="1101"/>
      <c r="V20" s="1101"/>
      <c r="W20" s="1101"/>
      <c r="X20" s="1101"/>
      <c r="Y20" s="1101"/>
      <c r="Z20" s="1101"/>
      <c r="AA20" s="1101"/>
      <c r="AB20" s="1101"/>
      <c r="AC20" s="1101"/>
      <c r="AD20" s="1101"/>
      <c r="AE20" s="1102"/>
      <c r="AF20" s="1094"/>
      <c r="AG20" s="1095"/>
      <c r="AH20" s="1095"/>
      <c r="AI20" s="1095"/>
      <c r="AJ20" s="1096"/>
      <c r="AK20" s="1143"/>
      <c r="AL20" s="1144"/>
      <c r="AM20" s="1144"/>
      <c r="AN20" s="1144"/>
      <c r="AO20" s="1144"/>
      <c r="AP20" s="1144"/>
      <c r="AQ20" s="1144"/>
      <c r="AR20" s="1144"/>
      <c r="AS20" s="1144"/>
      <c r="AT20" s="1144"/>
      <c r="AU20" s="1141"/>
      <c r="AV20" s="1141"/>
      <c r="AW20" s="1141"/>
      <c r="AX20" s="1141"/>
      <c r="AY20" s="1142"/>
      <c r="AZ20" s="254"/>
      <c r="BA20" s="254"/>
      <c r="BB20" s="254"/>
      <c r="BC20" s="254"/>
      <c r="BD20" s="254"/>
      <c r="BE20" s="255"/>
      <c r="BF20" s="255"/>
      <c r="BG20" s="255"/>
      <c r="BH20" s="255"/>
      <c r="BI20" s="255"/>
      <c r="BJ20" s="255"/>
      <c r="BK20" s="255"/>
      <c r="BL20" s="255"/>
      <c r="BM20" s="255"/>
      <c r="BN20" s="255"/>
      <c r="BO20" s="255"/>
      <c r="BP20" s="255"/>
      <c r="BQ20" s="264">
        <v>14</v>
      </c>
      <c r="BR20" s="265"/>
      <c r="BS20" s="1071"/>
      <c r="BT20" s="1072"/>
      <c r="BU20" s="1072"/>
      <c r="BV20" s="1072"/>
      <c r="BW20" s="1072"/>
      <c r="BX20" s="1072"/>
      <c r="BY20" s="1072"/>
      <c r="BZ20" s="1072"/>
      <c r="CA20" s="1072"/>
      <c r="CB20" s="1072"/>
      <c r="CC20" s="1072"/>
      <c r="CD20" s="1072"/>
      <c r="CE20" s="1072"/>
      <c r="CF20" s="1072"/>
      <c r="CG20" s="1073"/>
      <c r="CH20" s="1046"/>
      <c r="CI20" s="1047"/>
      <c r="CJ20" s="1047"/>
      <c r="CK20" s="1047"/>
      <c r="CL20" s="1048"/>
      <c r="CM20" s="1046"/>
      <c r="CN20" s="1047"/>
      <c r="CO20" s="1047"/>
      <c r="CP20" s="1047"/>
      <c r="CQ20" s="1048"/>
      <c r="CR20" s="1046"/>
      <c r="CS20" s="1047"/>
      <c r="CT20" s="1047"/>
      <c r="CU20" s="1047"/>
      <c r="CV20" s="1048"/>
      <c r="CW20" s="1046"/>
      <c r="CX20" s="1047"/>
      <c r="CY20" s="1047"/>
      <c r="CZ20" s="1047"/>
      <c r="DA20" s="1048"/>
      <c r="DB20" s="1046"/>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256"/>
    </row>
    <row r="21" spans="1:131" s="257" customFormat="1" ht="26.25" customHeight="1" thickBot="1" x14ac:dyDescent="0.2">
      <c r="A21" s="263">
        <v>15</v>
      </c>
      <c r="B21" s="1088"/>
      <c r="C21" s="1089"/>
      <c r="D21" s="1089"/>
      <c r="E21" s="1089"/>
      <c r="F21" s="1089"/>
      <c r="G21" s="1089"/>
      <c r="H21" s="1089"/>
      <c r="I21" s="1089"/>
      <c r="J21" s="1089"/>
      <c r="K21" s="1089"/>
      <c r="L21" s="1089"/>
      <c r="M21" s="1089"/>
      <c r="N21" s="1089"/>
      <c r="O21" s="1089"/>
      <c r="P21" s="1090"/>
      <c r="Q21" s="1100"/>
      <c r="R21" s="1101"/>
      <c r="S21" s="1101"/>
      <c r="T21" s="1101"/>
      <c r="U21" s="1101"/>
      <c r="V21" s="1101"/>
      <c r="W21" s="1101"/>
      <c r="X21" s="1101"/>
      <c r="Y21" s="1101"/>
      <c r="Z21" s="1101"/>
      <c r="AA21" s="1101"/>
      <c r="AB21" s="1101"/>
      <c r="AC21" s="1101"/>
      <c r="AD21" s="1101"/>
      <c r="AE21" s="1102"/>
      <c r="AF21" s="1094"/>
      <c r="AG21" s="1095"/>
      <c r="AH21" s="1095"/>
      <c r="AI21" s="1095"/>
      <c r="AJ21" s="1096"/>
      <c r="AK21" s="1143"/>
      <c r="AL21" s="1144"/>
      <c r="AM21" s="1144"/>
      <c r="AN21" s="1144"/>
      <c r="AO21" s="1144"/>
      <c r="AP21" s="1144"/>
      <c r="AQ21" s="1144"/>
      <c r="AR21" s="1144"/>
      <c r="AS21" s="1144"/>
      <c r="AT21" s="1144"/>
      <c r="AU21" s="1141"/>
      <c r="AV21" s="1141"/>
      <c r="AW21" s="1141"/>
      <c r="AX21" s="1141"/>
      <c r="AY21" s="1142"/>
      <c r="AZ21" s="254"/>
      <c r="BA21" s="254"/>
      <c r="BB21" s="254"/>
      <c r="BC21" s="254"/>
      <c r="BD21" s="254"/>
      <c r="BE21" s="255"/>
      <c r="BF21" s="255"/>
      <c r="BG21" s="255"/>
      <c r="BH21" s="255"/>
      <c r="BI21" s="255"/>
      <c r="BJ21" s="255"/>
      <c r="BK21" s="255"/>
      <c r="BL21" s="255"/>
      <c r="BM21" s="255"/>
      <c r="BN21" s="255"/>
      <c r="BO21" s="255"/>
      <c r="BP21" s="255"/>
      <c r="BQ21" s="264">
        <v>15</v>
      </c>
      <c r="BR21" s="265"/>
      <c r="BS21" s="1071"/>
      <c r="BT21" s="1072"/>
      <c r="BU21" s="1072"/>
      <c r="BV21" s="1072"/>
      <c r="BW21" s="1072"/>
      <c r="BX21" s="1072"/>
      <c r="BY21" s="1072"/>
      <c r="BZ21" s="1072"/>
      <c r="CA21" s="1072"/>
      <c r="CB21" s="1072"/>
      <c r="CC21" s="1072"/>
      <c r="CD21" s="1072"/>
      <c r="CE21" s="1072"/>
      <c r="CF21" s="1072"/>
      <c r="CG21" s="1073"/>
      <c r="CH21" s="1046"/>
      <c r="CI21" s="1047"/>
      <c r="CJ21" s="1047"/>
      <c r="CK21" s="1047"/>
      <c r="CL21" s="1048"/>
      <c r="CM21" s="1046"/>
      <c r="CN21" s="1047"/>
      <c r="CO21" s="1047"/>
      <c r="CP21" s="1047"/>
      <c r="CQ21" s="1048"/>
      <c r="CR21" s="1046"/>
      <c r="CS21" s="1047"/>
      <c r="CT21" s="1047"/>
      <c r="CU21" s="1047"/>
      <c r="CV21" s="1048"/>
      <c r="CW21" s="1046"/>
      <c r="CX21" s="1047"/>
      <c r="CY21" s="1047"/>
      <c r="CZ21" s="1047"/>
      <c r="DA21" s="1048"/>
      <c r="DB21" s="1046"/>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256"/>
    </row>
    <row r="22" spans="1:131" s="257" customFormat="1" ht="26.25" customHeight="1" x14ac:dyDescent="0.15">
      <c r="A22" s="263">
        <v>16</v>
      </c>
      <c r="B22" s="1088"/>
      <c r="C22" s="1089"/>
      <c r="D22" s="1089"/>
      <c r="E22" s="1089"/>
      <c r="F22" s="1089"/>
      <c r="G22" s="1089"/>
      <c r="H22" s="1089"/>
      <c r="I22" s="1089"/>
      <c r="J22" s="1089"/>
      <c r="K22" s="1089"/>
      <c r="L22" s="1089"/>
      <c r="M22" s="1089"/>
      <c r="N22" s="1089"/>
      <c r="O22" s="1089"/>
      <c r="P22" s="1090"/>
      <c r="Q22" s="1138"/>
      <c r="R22" s="1139"/>
      <c r="S22" s="1139"/>
      <c r="T22" s="1139"/>
      <c r="U22" s="1139"/>
      <c r="V22" s="1139"/>
      <c r="W22" s="1139"/>
      <c r="X22" s="1139"/>
      <c r="Y22" s="1139"/>
      <c r="Z22" s="1139"/>
      <c r="AA22" s="1139"/>
      <c r="AB22" s="1139"/>
      <c r="AC22" s="1139"/>
      <c r="AD22" s="1139"/>
      <c r="AE22" s="1140"/>
      <c r="AF22" s="1094"/>
      <c r="AG22" s="1095"/>
      <c r="AH22" s="1095"/>
      <c r="AI22" s="1095"/>
      <c r="AJ22" s="1096"/>
      <c r="AK22" s="1134"/>
      <c r="AL22" s="1135"/>
      <c r="AM22" s="1135"/>
      <c r="AN22" s="1135"/>
      <c r="AO22" s="1135"/>
      <c r="AP22" s="1135"/>
      <c r="AQ22" s="1135"/>
      <c r="AR22" s="1135"/>
      <c r="AS22" s="1135"/>
      <c r="AT22" s="1135"/>
      <c r="AU22" s="1136"/>
      <c r="AV22" s="1136"/>
      <c r="AW22" s="1136"/>
      <c r="AX22" s="1136"/>
      <c r="AY22" s="1137"/>
      <c r="AZ22" s="1086" t="s">
        <v>389</v>
      </c>
      <c r="BA22" s="1086"/>
      <c r="BB22" s="1086"/>
      <c r="BC22" s="1086"/>
      <c r="BD22" s="1087"/>
      <c r="BE22" s="255"/>
      <c r="BF22" s="255"/>
      <c r="BG22" s="255"/>
      <c r="BH22" s="255"/>
      <c r="BI22" s="255"/>
      <c r="BJ22" s="255"/>
      <c r="BK22" s="255"/>
      <c r="BL22" s="255"/>
      <c r="BM22" s="255"/>
      <c r="BN22" s="255"/>
      <c r="BO22" s="255"/>
      <c r="BP22" s="255"/>
      <c r="BQ22" s="264">
        <v>16</v>
      </c>
      <c r="BR22" s="265"/>
      <c r="BS22" s="1071"/>
      <c r="BT22" s="1072"/>
      <c r="BU22" s="1072"/>
      <c r="BV22" s="1072"/>
      <c r="BW22" s="1072"/>
      <c r="BX22" s="1072"/>
      <c r="BY22" s="1072"/>
      <c r="BZ22" s="1072"/>
      <c r="CA22" s="1072"/>
      <c r="CB22" s="1072"/>
      <c r="CC22" s="1072"/>
      <c r="CD22" s="1072"/>
      <c r="CE22" s="1072"/>
      <c r="CF22" s="1072"/>
      <c r="CG22" s="1073"/>
      <c r="CH22" s="1046"/>
      <c r="CI22" s="1047"/>
      <c r="CJ22" s="1047"/>
      <c r="CK22" s="1047"/>
      <c r="CL22" s="1048"/>
      <c r="CM22" s="1046"/>
      <c r="CN22" s="1047"/>
      <c r="CO22" s="1047"/>
      <c r="CP22" s="1047"/>
      <c r="CQ22" s="1048"/>
      <c r="CR22" s="1046"/>
      <c r="CS22" s="1047"/>
      <c r="CT22" s="1047"/>
      <c r="CU22" s="1047"/>
      <c r="CV22" s="1048"/>
      <c r="CW22" s="1046"/>
      <c r="CX22" s="1047"/>
      <c r="CY22" s="1047"/>
      <c r="CZ22" s="1047"/>
      <c r="DA22" s="1048"/>
      <c r="DB22" s="1046"/>
      <c r="DC22" s="1047"/>
      <c r="DD22" s="1047"/>
      <c r="DE22" s="1047"/>
      <c r="DF22" s="1048"/>
      <c r="DG22" s="1046"/>
      <c r="DH22" s="1047"/>
      <c r="DI22" s="1047"/>
      <c r="DJ22" s="1047"/>
      <c r="DK22" s="1048"/>
      <c r="DL22" s="1046"/>
      <c r="DM22" s="1047"/>
      <c r="DN22" s="1047"/>
      <c r="DO22" s="1047"/>
      <c r="DP22" s="1048"/>
      <c r="DQ22" s="1046"/>
      <c r="DR22" s="1047"/>
      <c r="DS22" s="1047"/>
      <c r="DT22" s="1047"/>
      <c r="DU22" s="1048"/>
      <c r="DV22" s="1049"/>
      <c r="DW22" s="1050"/>
      <c r="DX22" s="1050"/>
      <c r="DY22" s="1050"/>
      <c r="DZ22" s="1051"/>
      <c r="EA22" s="256"/>
    </row>
    <row r="23" spans="1:131" s="257" customFormat="1" ht="26.25" customHeight="1" thickBot="1" x14ac:dyDescent="0.2">
      <c r="A23" s="266" t="s">
        <v>390</v>
      </c>
      <c r="B23" s="1001" t="s">
        <v>391</v>
      </c>
      <c r="C23" s="1002"/>
      <c r="D23" s="1002"/>
      <c r="E23" s="1002"/>
      <c r="F23" s="1002"/>
      <c r="G23" s="1002"/>
      <c r="H23" s="1002"/>
      <c r="I23" s="1002"/>
      <c r="J23" s="1002"/>
      <c r="K23" s="1002"/>
      <c r="L23" s="1002"/>
      <c r="M23" s="1002"/>
      <c r="N23" s="1002"/>
      <c r="O23" s="1002"/>
      <c r="P23" s="1003"/>
      <c r="Q23" s="1125"/>
      <c r="R23" s="1126"/>
      <c r="S23" s="1126"/>
      <c r="T23" s="1126"/>
      <c r="U23" s="1126"/>
      <c r="V23" s="1126"/>
      <c r="W23" s="1126"/>
      <c r="X23" s="1126"/>
      <c r="Y23" s="1126"/>
      <c r="Z23" s="1126"/>
      <c r="AA23" s="1126"/>
      <c r="AB23" s="1126"/>
      <c r="AC23" s="1126"/>
      <c r="AD23" s="1126"/>
      <c r="AE23" s="1127"/>
      <c r="AF23" s="1128">
        <v>369</v>
      </c>
      <c r="AG23" s="1126"/>
      <c r="AH23" s="1126"/>
      <c r="AI23" s="1126"/>
      <c r="AJ23" s="1129"/>
      <c r="AK23" s="1130"/>
      <c r="AL23" s="1131"/>
      <c r="AM23" s="1131"/>
      <c r="AN23" s="1131"/>
      <c r="AO23" s="1131"/>
      <c r="AP23" s="1126"/>
      <c r="AQ23" s="1126"/>
      <c r="AR23" s="1126"/>
      <c r="AS23" s="1126"/>
      <c r="AT23" s="1126"/>
      <c r="AU23" s="1132"/>
      <c r="AV23" s="1132"/>
      <c r="AW23" s="1132"/>
      <c r="AX23" s="1132"/>
      <c r="AY23" s="1133"/>
      <c r="AZ23" s="1122" t="s">
        <v>138</v>
      </c>
      <c r="BA23" s="1123"/>
      <c r="BB23" s="1123"/>
      <c r="BC23" s="1123"/>
      <c r="BD23" s="1124"/>
      <c r="BE23" s="255"/>
      <c r="BF23" s="255"/>
      <c r="BG23" s="255"/>
      <c r="BH23" s="255"/>
      <c r="BI23" s="255"/>
      <c r="BJ23" s="255"/>
      <c r="BK23" s="255"/>
      <c r="BL23" s="255"/>
      <c r="BM23" s="255"/>
      <c r="BN23" s="255"/>
      <c r="BO23" s="255"/>
      <c r="BP23" s="255"/>
      <c r="BQ23" s="264">
        <v>17</v>
      </c>
      <c r="BR23" s="265"/>
      <c r="BS23" s="1071"/>
      <c r="BT23" s="1072"/>
      <c r="BU23" s="1072"/>
      <c r="BV23" s="1072"/>
      <c r="BW23" s="1072"/>
      <c r="BX23" s="1072"/>
      <c r="BY23" s="1072"/>
      <c r="BZ23" s="1072"/>
      <c r="CA23" s="1072"/>
      <c r="CB23" s="1072"/>
      <c r="CC23" s="1072"/>
      <c r="CD23" s="1072"/>
      <c r="CE23" s="1072"/>
      <c r="CF23" s="1072"/>
      <c r="CG23" s="1073"/>
      <c r="CH23" s="1046"/>
      <c r="CI23" s="1047"/>
      <c r="CJ23" s="1047"/>
      <c r="CK23" s="1047"/>
      <c r="CL23" s="1048"/>
      <c r="CM23" s="1046"/>
      <c r="CN23" s="1047"/>
      <c r="CO23" s="1047"/>
      <c r="CP23" s="1047"/>
      <c r="CQ23" s="1048"/>
      <c r="CR23" s="1046"/>
      <c r="CS23" s="1047"/>
      <c r="CT23" s="1047"/>
      <c r="CU23" s="1047"/>
      <c r="CV23" s="1048"/>
      <c r="CW23" s="1046"/>
      <c r="CX23" s="1047"/>
      <c r="CY23" s="1047"/>
      <c r="CZ23" s="1047"/>
      <c r="DA23" s="1048"/>
      <c r="DB23" s="1046"/>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256"/>
    </row>
    <row r="24" spans="1:131" s="257" customFormat="1" ht="26.25" customHeight="1" x14ac:dyDescent="0.15">
      <c r="A24" s="1121" t="s">
        <v>392</v>
      </c>
      <c r="B24" s="1121"/>
      <c r="C24" s="1121"/>
      <c r="D24" s="1121"/>
      <c r="E24" s="1121"/>
      <c r="F24" s="1121"/>
      <c r="G24" s="1121"/>
      <c r="H24" s="1121"/>
      <c r="I24" s="1121"/>
      <c r="J24" s="1121"/>
      <c r="K24" s="1121"/>
      <c r="L24" s="1121"/>
      <c r="M24" s="1121"/>
      <c r="N24" s="1121"/>
      <c r="O24" s="1121"/>
      <c r="P24" s="1121"/>
      <c r="Q24" s="1121"/>
      <c r="R24" s="1121"/>
      <c r="S24" s="1121"/>
      <c r="T24" s="1121"/>
      <c r="U24" s="1121"/>
      <c r="V24" s="1121"/>
      <c r="W24" s="1121"/>
      <c r="X24" s="1121"/>
      <c r="Y24" s="1121"/>
      <c r="Z24" s="1121"/>
      <c r="AA24" s="1121"/>
      <c r="AB24" s="1121"/>
      <c r="AC24" s="1121"/>
      <c r="AD24" s="1121"/>
      <c r="AE24" s="1121"/>
      <c r="AF24" s="1121"/>
      <c r="AG24" s="1121"/>
      <c r="AH24" s="1121"/>
      <c r="AI24" s="1121"/>
      <c r="AJ24" s="1121"/>
      <c r="AK24" s="1121"/>
      <c r="AL24" s="1121"/>
      <c r="AM24" s="1121"/>
      <c r="AN24" s="1121"/>
      <c r="AO24" s="1121"/>
      <c r="AP24" s="1121"/>
      <c r="AQ24" s="1121"/>
      <c r="AR24" s="1121"/>
      <c r="AS24" s="1121"/>
      <c r="AT24" s="1121"/>
      <c r="AU24" s="1121"/>
      <c r="AV24" s="1121"/>
      <c r="AW24" s="1121"/>
      <c r="AX24" s="1121"/>
      <c r="AY24" s="1121"/>
      <c r="AZ24" s="254"/>
      <c r="BA24" s="254"/>
      <c r="BB24" s="254"/>
      <c r="BC24" s="254"/>
      <c r="BD24" s="254"/>
      <c r="BE24" s="255"/>
      <c r="BF24" s="255"/>
      <c r="BG24" s="255"/>
      <c r="BH24" s="255"/>
      <c r="BI24" s="255"/>
      <c r="BJ24" s="255"/>
      <c r="BK24" s="255"/>
      <c r="BL24" s="255"/>
      <c r="BM24" s="255"/>
      <c r="BN24" s="255"/>
      <c r="BO24" s="255"/>
      <c r="BP24" s="255"/>
      <c r="BQ24" s="264">
        <v>18</v>
      </c>
      <c r="BR24" s="265"/>
      <c r="BS24" s="1071"/>
      <c r="BT24" s="1072"/>
      <c r="BU24" s="1072"/>
      <c r="BV24" s="1072"/>
      <c r="BW24" s="1072"/>
      <c r="BX24" s="1072"/>
      <c r="BY24" s="1072"/>
      <c r="BZ24" s="1072"/>
      <c r="CA24" s="1072"/>
      <c r="CB24" s="1072"/>
      <c r="CC24" s="1072"/>
      <c r="CD24" s="1072"/>
      <c r="CE24" s="1072"/>
      <c r="CF24" s="1072"/>
      <c r="CG24" s="1073"/>
      <c r="CH24" s="1046"/>
      <c r="CI24" s="1047"/>
      <c r="CJ24" s="1047"/>
      <c r="CK24" s="1047"/>
      <c r="CL24" s="1048"/>
      <c r="CM24" s="1046"/>
      <c r="CN24" s="1047"/>
      <c r="CO24" s="1047"/>
      <c r="CP24" s="1047"/>
      <c r="CQ24" s="1048"/>
      <c r="CR24" s="1046"/>
      <c r="CS24" s="1047"/>
      <c r="CT24" s="1047"/>
      <c r="CU24" s="1047"/>
      <c r="CV24" s="1048"/>
      <c r="CW24" s="1046"/>
      <c r="CX24" s="1047"/>
      <c r="CY24" s="1047"/>
      <c r="CZ24" s="1047"/>
      <c r="DA24" s="1048"/>
      <c r="DB24" s="1046"/>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256"/>
    </row>
    <row r="25" spans="1:131" s="249" customFormat="1" ht="26.25" customHeight="1" thickBot="1" x14ac:dyDescent="0.2">
      <c r="A25" s="1120" t="s">
        <v>393</v>
      </c>
      <c r="B25" s="1120"/>
      <c r="C25" s="1120"/>
      <c r="D25" s="1120"/>
      <c r="E25" s="1120"/>
      <c r="F25" s="1120"/>
      <c r="G25" s="1120"/>
      <c r="H25" s="1120"/>
      <c r="I25" s="1120"/>
      <c r="J25" s="1120"/>
      <c r="K25" s="1120"/>
      <c r="L25" s="1120"/>
      <c r="M25" s="1120"/>
      <c r="N25" s="1120"/>
      <c r="O25" s="1120"/>
      <c r="P25" s="1120"/>
      <c r="Q25" s="1120"/>
      <c r="R25" s="1120"/>
      <c r="S25" s="1120"/>
      <c r="T25" s="1120"/>
      <c r="U25" s="1120"/>
      <c r="V25" s="1120"/>
      <c r="W25" s="1120"/>
      <c r="X25" s="1120"/>
      <c r="Y25" s="1120"/>
      <c r="Z25" s="1120"/>
      <c r="AA25" s="1120"/>
      <c r="AB25" s="1120"/>
      <c r="AC25" s="1120"/>
      <c r="AD25" s="1120"/>
      <c r="AE25" s="1120"/>
      <c r="AF25" s="1120"/>
      <c r="AG25" s="1120"/>
      <c r="AH25" s="1120"/>
      <c r="AI25" s="1120"/>
      <c r="AJ25" s="1120"/>
      <c r="AK25" s="1120"/>
      <c r="AL25" s="1120"/>
      <c r="AM25" s="1120"/>
      <c r="AN25" s="1120"/>
      <c r="AO25" s="1120"/>
      <c r="AP25" s="1120"/>
      <c r="AQ25" s="1120"/>
      <c r="AR25" s="1120"/>
      <c r="AS25" s="1120"/>
      <c r="AT25" s="1120"/>
      <c r="AU25" s="1120"/>
      <c r="AV25" s="1120"/>
      <c r="AW25" s="1120"/>
      <c r="AX25" s="1120"/>
      <c r="AY25" s="1120"/>
      <c r="AZ25" s="1120"/>
      <c r="BA25" s="1120"/>
      <c r="BB25" s="1120"/>
      <c r="BC25" s="1120"/>
      <c r="BD25" s="1120"/>
      <c r="BE25" s="1120"/>
      <c r="BF25" s="1120"/>
      <c r="BG25" s="1120"/>
      <c r="BH25" s="1120"/>
      <c r="BI25" s="1120"/>
      <c r="BJ25" s="254"/>
      <c r="BK25" s="254"/>
      <c r="BL25" s="254"/>
      <c r="BM25" s="254"/>
      <c r="BN25" s="254"/>
      <c r="BO25" s="267"/>
      <c r="BP25" s="267"/>
      <c r="BQ25" s="264">
        <v>19</v>
      </c>
      <c r="BR25" s="265"/>
      <c r="BS25" s="1071"/>
      <c r="BT25" s="1072"/>
      <c r="BU25" s="1072"/>
      <c r="BV25" s="1072"/>
      <c r="BW25" s="1072"/>
      <c r="BX25" s="1072"/>
      <c r="BY25" s="1072"/>
      <c r="BZ25" s="1072"/>
      <c r="CA25" s="1072"/>
      <c r="CB25" s="1072"/>
      <c r="CC25" s="1072"/>
      <c r="CD25" s="1072"/>
      <c r="CE25" s="1072"/>
      <c r="CF25" s="1072"/>
      <c r="CG25" s="1073"/>
      <c r="CH25" s="1046"/>
      <c r="CI25" s="1047"/>
      <c r="CJ25" s="1047"/>
      <c r="CK25" s="1047"/>
      <c r="CL25" s="1048"/>
      <c r="CM25" s="1046"/>
      <c r="CN25" s="1047"/>
      <c r="CO25" s="1047"/>
      <c r="CP25" s="1047"/>
      <c r="CQ25" s="1048"/>
      <c r="CR25" s="1046"/>
      <c r="CS25" s="1047"/>
      <c r="CT25" s="1047"/>
      <c r="CU25" s="1047"/>
      <c r="CV25" s="1048"/>
      <c r="CW25" s="1046"/>
      <c r="CX25" s="1047"/>
      <c r="CY25" s="1047"/>
      <c r="CZ25" s="1047"/>
      <c r="DA25" s="1048"/>
      <c r="DB25" s="1046"/>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248"/>
    </row>
    <row r="26" spans="1:131" s="249" customFormat="1" ht="26.25" customHeight="1" x14ac:dyDescent="0.15">
      <c r="A26" s="1052" t="s">
        <v>371</v>
      </c>
      <c r="B26" s="1053"/>
      <c r="C26" s="1053"/>
      <c r="D26" s="1053"/>
      <c r="E26" s="1053"/>
      <c r="F26" s="1053"/>
      <c r="G26" s="1053"/>
      <c r="H26" s="1053"/>
      <c r="I26" s="1053"/>
      <c r="J26" s="1053"/>
      <c r="K26" s="1053"/>
      <c r="L26" s="1053"/>
      <c r="M26" s="1053"/>
      <c r="N26" s="1053"/>
      <c r="O26" s="1053"/>
      <c r="P26" s="1054"/>
      <c r="Q26" s="1058" t="s">
        <v>394</v>
      </c>
      <c r="R26" s="1059"/>
      <c r="S26" s="1059"/>
      <c r="T26" s="1059"/>
      <c r="U26" s="1060"/>
      <c r="V26" s="1058" t="s">
        <v>395</v>
      </c>
      <c r="W26" s="1059"/>
      <c r="X26" s="1059"/>
      <c r="Y26" s="1059"/>
      <c r="Z26" s="1060"/>
      <c r="AA26" s="1058" t="s">
        <v>396</v>
      </c>
      <c r="AB26" s="1059"/>
      <c r="AC26" s="1059"/>
      <c r="AD26" s="1059"/>
      <c r="AE26" s="1059"/>
      <c r="AF26" s="1116" t="s">
        <v>397</v>
      </c>
      <c r="AG26" s="1065"/>
      <c r="AH26" s="1065"/>
      <c r="AI26" s="1065"/>
      <c r="AJ26" s="1117"/>
      <c r="AK26" s="1059" t="s">
        <v>398</v>
      </c>
      <c r="AL26" s="1059"/>
      <c r="AM26" s="1059"/>
      <c r="AN26" s="1059"/>
      <c r="AO26" s="1060"/>
      <c r="AP26" s="1058" t="s">
        <v>399</v>
      </c>
      <c r="AQ26" s="1059"/>
      <c r="AR26" s="1059"/>
      <c r="AS26" s="1059"/>
      <c r="AT26" s="1060"/>
      <c r="AU26" s="1058" t="s">
        <v>400</v>
      </c>
      <c r="AV26" s="1059"/>
      <c r="AW26" s="1059"/>
      <c r="AX26" s="1059"/>
      <c r="AY26" s="1060"/>
      <c r="AZ26" s="1058" t="s">
        <v>401</v>
      </c>
      <c r="BA26" s="1059"/>
      <c r="BB26" s="1059"/>
      <c r="BC26" s="1059"/>
      <c r="BD26" s="1060"/>
      <c r="BE26" s="1058" t="s">
        <v>378</v>
      </c>
      <c r="BF26" s="1059"/>
      <c r="BG26" s="1059"/>
      <c r="BH26" s="1059"/>
      <c r="BI26" s="1074"/>
      <c r="BJ26" s="254"/>
      <c r="BK26" s="254"/>
      <c r="BL26" s="254"/>
      <c r="BM26" s="254"/>
      <c r="BN26" s="254"/>
      <c r="BO26" s="267"/>
      <c r="BP26" s="267"/>
      <c r="BQ26" s="264">
        <v>20</v>
      </c>
      <c r="BR26" s="265"/>
      <c r="BS26" s="1071"/>
      <c r="BT26" s="1072"/>
      <c r="BU26" s="1072"/>
      <c r="BV26" s="1072"/>
      <c r="BW26" s="1072"/>
      <c r="BX26" s="1072"/>
      <c r="BY26" s="1072"/>
      <c r="BZ26" s="1072"/>
      <c r="CA26" s="1072"/>
      <c r="CB26" s="1072"/>
      <c r="CC26" s="1072"/>
      <c r="CD26" s="1072"/>
      <c r="CE26" s="1072"/>
      <c r="CF26" s="1072"/>
      <c r="CG26" s="1073"/>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8"/>
    </row>
    <row r="27" spans="1:131" s="249" customFormat="1" ht="26.25" customHeight="1" thickBot="1" x14ac:dyDescent="0.2">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18"/>
      <c r="AG27" s="1068"/>
      <c r="AH27" s="1068"/>
      <c r="AI27" s="1068"/>
      <c r="AJ27" s="1119"/>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4"/>
      <c r="BK27" s="254"/>
      <c r="BL27" s="254"/>
      <c r="BM27" s="254"/>
      <c r="BN27" s="254"/>
      <c r="BO27" s="267"/>
      <c r="BP27" s="267"/>
      <c r="BQ27" s="264">
        <v>21</v>
      </c>
      <c r="BR27" s="265"/>
      <c r="BS27" s="1071"/>
      <c r="BT27" s="1072"/>
      <c r="BU27" s="1072"/>
      <c r="BV27" s="1072"/>
      <c r="BW27" s="1072"/>
      <c r="BX27" s="1072"/>
      <c r="BY27" s="1072"/>
      <c r="BZ27" s="1072"/>
      <c r="CA27" s="1072"/>
      <c r="CB27" s="1072"/>
      <c r="CC27" s="1072"/>
      <c r="CD27" s="1072"/>
      <c r="CE27" s="1072"/>
      <c r="CF27" s="1072"/>
      <c r="CG27" s="1073"/>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8"/>
    </row>
    <row r="28" spans="1:131" s="249" customFormat="1" ht="26.25" customHeight="1" thickTop="1" x14ac:dyDescent="0.15">
      <c r="A28" s="268">
        <v>1</v>
      </c>
      <c r="B28" s="1107" t="s">
        <v>402</v>
      </c>
      <c r="C28" s="1108"/>
      <c r="D28" s="1108"/>
      <c r="E28" s="1108"/>
      <c r="F28" s="1108"/>
      <c r="G28" s="1108"/>
      <c r="H28" s="1108"/>
      <c r="I28" s="1108"/>
      <c r="J28" s="1108"/>
      <c r="K28" s="1108"/>
      <c r="L28" s="1108"/>
      <c r="M28" s="1108"/>
      <c r="N28" s="1108"/>
      <c r="O28" s="1108"/>
      <c r="P28" s="1109"/>
      <c r="Q28" s="1110"/>
      <c r="R28" s="1111"/>
      <c r="S28" s="1111"/>
      <c r="T28" s="1111"/>
      <c r="U28" s="1111"/>
      <c r="V28" s="1111"/>
      <c r="W28" s="1111"/>
      <c r="X28" s="1111"/>
      <c r="Y28" s="1111"/>
      <c r="Z28" s="1111"/>
      <c r="AA28" s="1111"/>
      <c r="AB28" s="1111"/>
      <c r="AC28" s="1111"/>
      <c r="AD28" s="1111"/>
      <c r="AE28" s="1112"/>
      <c r="AF28" s="1113">
        <v>75</v>
      </c>
      <c r="AG28" s="1111"/>
      <c r="AH28" s="1111"/>
      <c r="AI28" s="1111"/>
      <c r="AJ28" s="1114"/>
      <c r="AK28" s="1115"/>
      <c r="AL28" s="1103"/>
      <c r="AM28" s="1103"/>
      <c r="AN28" s="1103"/>
      <c r="AO28" s="1103"/>
      <c r="AP28" s="1103"/>
      <c r="AQ28" s="1103"/>
      <c r="AR28" s="1103"/>
      <c r="AS28" s="1103"/>
      <c r="AT28" s="1103"/>
      <c r="AU28" s="1103"/>
      <c r="AV28" s="1103"/>
      <c r="AW28" s="1103"/>
      <c r="AX28" s="1103"/>
      <c r="AY28" s="1103"/>
      <c r="AZ28" s="1104"/>
      <c r="BA28" s="1104"/>
      <c r="BB28" s="1104"/>
      <c r="BC28" s="1104"/>
      <c r="BD28" s="1104"/>
      <c r="BE28" s="1105"/>
      <c r="BF28" s="1105"/>
      <c r="BG28" s="1105"/>
      <c r="BH28" s="1105"/>
      <c r="BI28" s="1106"/>
      <c r="BJ28" s="254"/>
      <c r="BK28" s="254"/>
      <c r="BL28" s="254"/>
      <c r="BM28" s="254"/>
      <c r="BN28" s="254"/>
      <c r="BO28" s="267"/>
      <c r="BP28" s="267"/>
      <c r="BQ28" s="264">
        <v>22</v>
      </c>
      <c r="BR28" s="265"/>
      <c r="BS28" s="1071"/>
      <c r="BT28" s="1072"/>
      <c r="BU28" s="1072"/>
      <c r="BV28" s="1072"/>
      <c r="BW28" s="1072"/>
      <c r="BX28" s="1072"/>
      <c r="BY28" s="1072"/>
      <c r="BZ28" s="1072"/>
      <c r="CA28" s="1072"/>
      <c r="CB28" s="1072"/>
      <c r="CC28" s="1072"/>
      <c r="CD28" s="1072"/>
      <c r="CE28" s="1072"/>
      <c r="CF28" s="1072"/>
      <c r="CG28" s="1073"/>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8"/>
    </row>
    <row r="29" spans="1:131" s="249" customFormat="1" ht="26.25" customHeight="1" x14ac:dyDescent="0.15">
      <c r="A29" s="268">
        <v>2</v>
      </c>
      <c r="B29" s="1088" t="s">
        <v>403</v>
      </c>
      <c r="C29" s="1089"/>
      <c r="D29" s="1089"/>
      <c r="E29" s="1089"/>
      <c r="F29" s="1089"/>
      <c r="G29" s="1089"/>
      <c r="H29" s="1089"/>
      <c r="I29" s="1089"/>
      <c r="J29" s="1089"/>
      <c r="K29" s="1089"/>
      <c r="L29" s="1089"/>
      <c r="M29" s="1089"/>
      <c r="N29" s="1089"/>
      <c r="O29" s="1089"/>
      <c r="P29" s="1090"/>
      <c r="Q29" s="1100"/>
      <c r="R29" s="1101"/>
      <c r="S29" s="1101"/>
      <c r="T29" s="1101"/>
      <c r="U29" s="1101"/>
      <c r="V29" s="1101"/>
      <c r="W29" s="1101"/>
      <c r="X29" s="1101"/>
      <c r="Y29" s="1101"/>
      <c r="Z29" s="1101"/>
      <c r="AA29" s="1101"/>
      <c r="AB29" s="1101"/>
      <c r="AC29" s="1101"/>
      <c r="AD29" s="1101"/>
      <c r="AE29" s="1102"/>
      <c r="AF29" s="1094">
        <v>110</v>
      </c>
      <c r="AG29" s="1095"/>
      <c r="AH29" s="1095"/>
      <c r="AI29" s="1095"/>
      <c r="AJ29" s="1096"/>
      <c r="AK29" s="1037"/>
      <c r="AL29" s="1028"/>
      <c r="AM29" s="1028"/>
      <c r="AN29" s="1028"/>
      <c r="AO29" s="1028"/>
      <c r="AP29" s="1028"/>
      <c r="AQ29" s="1028"/>
      <c r="AR29" s="1028"/>
      <c r="AS29" s="1028"/>
      <c r="AT29" s="1028"/>
      <c r="AU29" s="1028"/>
      <c r="AV29" s="1028"/>
      <c r="AW29" s="1028"/>
      <c r="AX29" s="1028"/>
      <c r="AY29" s="1028"/>
      <c r="AZ29" s="1099"/>
      <c r="BA29" s="1099"/>
      <c r="BB29" s="1099"/>
      <c r="BC29" s="1099"/>
      <c r="BD29" s="1099"/>
      <c r="BE29" s="1083"/>
      <c r="BF29" s="1083"/>
      <c r="BG29" s="1083"/>
      <c r="BH29" s="1083"/>
      <c r="BI29" s="1084"/>
      <c r="BJ29" s="254"/>
      <c r="BK29" s="254"/>
      <c r="BL29" s="254"/>
      <c r="BM29" s="254"/>
      <c r="BN29" s="254"/>
      <c r="BO29" s="267"/>
      <c r="BP29" s="267"/>
      <c r="BQ29" s="264">
        <v>23</v>
      </c>
      <c r="BR29" s="265"/>
      <c r="BS29" s="1071"/>
      <c r="BT29" s="1072"/>
      <c r="BU29" s="1072"/>
      <c r="BV29" s="1072"/>
      <c r="BW29" s="1072"/>
      <c r="BX29" s="1072"/>
      <c r="BY29" s="1072"/>
      <c r="BZ29" s="1072"/>
      <c r="CA29" s="1072"/>
      <c r="CB29" s="1072"/>
      <c r="CC29" s="1072"/>
      <c r="CD29" s="1072"/>
      <c r="CE29" s="1072"/>
      <c r="CF29" s="1072"/>
      <c r="CG29" s="1073"/>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8"/>
    </row>
    <row r="30" spans="1:131" s="249" customFormat="1" ht="26.25" customHeight="1" x14ac:dyDescent="0.15">
      <c r="A30" s="268">
        <v>3</v>
      </c>
      <c r="B30" s="1088" t="s">
        <v>404</v>
      </c>
      <c r="C30" s="1089"/>
      <c r="D30" s="1089"/>
      <c r="E30" s="1089"/>
      <c r="F30" s="1089"/>
      <c r="G30" s="1089"/>
      <c r="H30" s="1089"/>
      <c r="I30" s="1089"/>
      <c r="J30" s="1089"/>
      <c r="K30" s="1089"/>
      <c r="L30" s="1089"/>
      <c r="M30" s="1089"/>
      <c r="N30" s="1089"/>
      <c r="O30" s="1089"/>
      <c r="P30" s="1090"/>
      <c r="Q30" s="1100"/>
      <c r="R30" s="1101"/>
      <c r="S30" s="1101"/>
      <c r="T30" s="1101"/>
      <c r="U30" s="1101"/>
      <c r="V30" s="1101"/>
      <c r="W30" s="1101"/>
      <c r="X30" s="1101"/>
      <c r="Y30" s="1101"/>
      <c r="Z30" s="1101"/>
      <c r="AA30" s="1101"/>
      <c r="AB30" s="1101"/>
      <c r="AC30" s="1101"/>
      <c r="AD30" s="1101"/>
      <c r="AE30" s="1102"/>
      <c r="AF30" s="1094">
        <v>12</v>
      </c>
      <c r="AG30" s="1095"/>
      <c r="AH30" s="1095"/>
      <c r="AI30" s="1095"/>
      <c r="AJ30" s="1096"/>
      <c r="AK30" s="1037"/>
      <c r="AL30" s="1028"/>
      <c r="AM30" s="1028"/>
      <c r="AN30" s="1028"/>
      <c r="AO30" s="1028"/>
      <c r="AP30" s="1028"/>
      <c r="AQ30" s="1028"/>
      <c r="AR30" s="1028"/>
      <c r="AS30" s="1028"/>
      <c r="AT30" s="1028"/>
      <c r="AU30" s="1028"/>
      <c r="AV30" s="1028"/>
      <c r="AW30" s="1028"/>
      <c r="AX30" s="1028"/>
      <c r="AY30" s="1028"/>
      <c r="AZ30" s="1099"/>
      <c r="BA30" s="1099"/>
      <c r="BB30" s="1099"/>
      <c r="BC30" s="1099"/>
      <c r="BD30" s="1099"/>
      <c r="BE30" s="1083"/>
      <c r="BF30" s="1083"/>
      <c r="BG30" s="1083"/>
      <c r="BH30" s="1083"/>
      <c r="BI30" s="1084"/>
      <c r="BJ30" s="254"/>
      <c r="BK30" s="254"/>
      <c r="BL30" s="254"/>
      <c r="BM30" s="254"/>
      <c r="BN30" s="254"/>
      <c r="BO30" s="267"/>
      <c r="BP30" s="267"/>
      <c r="BQ30" s="264">
        <v>24</v>
      </c>
      <c r="BR30" s="265"/>
      <c r="BS30" s="1071"/>
      <c r="BT30" s="1072"/>
      <c r="BU30" s="1072"/>
      <c r="BV30" s="1072"/>
      <c r="BW30" s="1072"/>
      <c r="BX30" s="1072"/>
      <c r="BY30" s="1072"/>
      <c r="BZ30" s="1072"/>
      <c r="CA30" s="1072"/>
      <c r="CB30" s="1072"/>
      <c r="CC30" s="1072"/>
      <c r="CD30" s="1072"/>
      <c r="CE30" s="1072"/>
      <c r="CF30" s="1072"/>
      <c r="CG30" s="1073"/>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8"/>
    </row>
    <row r="31" spans="1:131" s="249" customFormat="1" ht="26.25" customHeight="1" x14ac:dyDescent="0.15">
      <c r="A31" s="268">
        <v>4</v>
      </c>
      <c r="B31" s="1088" t="s">
        <v>405</v>
      </c>
      <c r="C31" s="1089"/>
      <c r="D31" s="1089"/>
      <c r="E31" s="1089"/>
      <c r="F31" s="1089"/>
      <c r="G31" s="1089"/>
      <c r="H31" s="1089"/>
      <c r="I31" s="1089"/>
      <c r="J31" s="1089"/>
      <c r="K31" s="1089"/>
      <c r="L31" s="1089"/>
      <c r="M31" s="1089"/>
      <c r="N31" s="1089"/>
      <c r="O31" s="1089"/>
      <c r="P31" s="1090"/>
      <c r="Q31" s="1100"/>
      <c r="R31" s="1101"/>
      <c r="S31" s="1101"/>
      <c r="T31" s="1101"/>
      <c r="U31" s="1101"/>
      <c r="V31" s="1101"/>
      <c r="W31" s="1101"/>
      <c r="X31" s="1101"/>
      <c r="Y31" s="1101"/>
      <c r="Z31" s="1101"/>
      <c r="AA31" s="1101"/>
      <c r="AB31" s="1101"/>
      <c r="AC31" s="1101"/>
      <c r="AD31" s="1101"/>
      <c r="AE31" s="1102"/>
      <c r="AF31" s="1094">
        <v>938</v>
      </c>
      <c r="AG31" s="1095"/>
      <c r="AH31" s="1095"/>
      <c r="AI31" s="1095"/>
      <c r="AJ31" s="1096"/>
      <c r="AK31" s="1037"/>
      <c r="AL31" s="1028"/>
      <c r="AM31" s="1028"/>
      <c r="AN31" s="1028"/>
      <c r="AO31" s="1028"/>
      <c r="AP31" s="1028"/>
      <c r="AQ31" s="1028"/>
      <c r="AR31" s="1028"/>
      <c r="AS31" s="1028"/>
      <c r="AT31" s="1028"/>
      <c r="AU31" s="1028"/>
      <c r="AV31" s="1028"/>
      <c r="AW31" s="1028"/>
      <c r="AX31" s="1028"/>
      <c r="AY31" s="1028"/>
      <c r="AZ31" s="1099"/>
      <c r="BA31" s="1099"/>
      <c r="BB31" s="1099"/>
      <c r="BC31" s="1099"/>
      <c r="BD31" s="1099"/>
      <c r="BE31" s="1083" t="s">
        <v>406</v>
      </c>
      <c r="BF31" s="1083"/>
      <c r="BG31" s="1083"/>
      <c r="BH31" s="1083"/>
      <c r="BI31" s="1084"/>
      <c r="BJ31" s="254"/>
      <c r="BK31" s="254"/>
      <c r="BL31" s="254"/>
      <c r="BM31" s="254"/>
      <c r="BN31" s="254"/>
      <c r="BO31" s="267"/>
      <c r="BP31" s="267"/>
      <c r="BQ31" s="264">
        <v>25</v>
      </c>
      <c r="BR31" s="265"/>
      <c r="BS31" s="1071"/>
      <c r="BT31" s="1072"/>
      <c r="BU31" s="1072"/>
      <c r="BV31" s="1072"/>
      <c r="BW31" s="1072"/>
      <c r="BX31" s="1072"/>
      <c r="BY31" s="1072"/>
      <c r="BZ31" s="1072"/>
      <c r="CA31" s="1072"/>
      <c r="CB31" s="1072"/>
      <c r="CC31" s="1072"/>
      <c r="CD31" s="1072"/>
      <c r="CE31" s="1072"/>
      <c r="CF31" s="1072"/>
      <c r="CG31" s="1073"/>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8"/>
    </row>
    <row r="32" spans="1:131" s="249" customFormat="1" ht="26.25" customHeight="1" x14ac:dyDescent="0.15">
      <c r="A32" s="268">
        <v>5</v>
      </c>
      <c r="B32" s="1088" t="s">
        <v>407</v>
      </c>
      <c r="C32" s="1089"/>
      <c r="D32" s="1089"/>
      <c r="E32" s="1089"/>
      <c r="F32" s="1089"/>
      <c r="G32" s="1089"/>
      <c r="H32" s="1089"/>
      <c r="I32" s="1089"/>
      <c r="J32" s="1089"/>
      <c r="K32" s="1089"/>
      <c r="L32" s="1089"/>
      <c r="M32" s="1089"/>
      <c r="N32" s="1089"/>
      <c r="O32" s="1089"/>
      <c r="P32" s="1090"/>
      <c r="Q32" s="1100"/>
      <c r="R32" s="1101"/>
      <c r="S32" s="1101"/>
      <c r="T32" s="1101"/>
      <c r="U32" s="1101"/>
      <c r="V32" s="1101"/>
      <c r="W32" s="1101"/>
      <c r="X32" s="1101"/>
      <c r="Y32" s="1101"/>
      <c r="Z32" s="1101"/>
      <c r="AA32" s="1101"/>
      <c r="AB32" s="1101"/>
      <c r="AC32" s="1101"/>
      <c r="AD32" s="1101"/>
      <c r="AE32" s="1102"/>
      <c r="AF32" s="1094">
        <v>20</v>
      </c>
      <c r="AG32" s="1095"/>
      <c r="AH32" s="1095"/>
      <c r="AI32" s="1095"/>
      <c r="AJ32" s="1096"/>
      <c r="AK32" s="1037"/>
      <c r="AL32" s="1028"/>
      <c r="AM32" s="1028"/>
      <c r="AN32" s="1028"/>
      <c r="AO32" s="1028"/>
      <c r="AP32" s="1028"/>
      <c r="AQ32" s="1028"/>
      <c r="AR32" s="1028"/>
      <c r="AS32" s="1028"/>
      <c r="AT32" s="1028"/>
      <c r="AU32" s="1028"/>
      <c r="AV32" s="1028"/>
      <c r="AW32" s="1028"/>
      <c r="AX32" s="1028"/>
      <c r="AY32" s="1028"/>
      <c r="AZ32" s="1099"/>
      <c r="BA32" s="1099"/>
      <c r="BB32" s="1099"/>
      <c r="BC32" s="1099"/>
      <c r="BD32" s="1099"/>
      <c r="BE32" s="1083" t="s">
        <v>408</v>
      </c>
      <c r="BF32" s="1083"/>
      <c r="BG32" s="1083"/>
      <c r="BH32" s="1083"/>
      <c r="BI32" s="1084"/>
      <c r="BJ32" s="254"/>
      <c r="BK32" s="254"/>
      <c r="BL32" s="254"/>
      <c r="BM32" s="254"/>
      <c r="BN32" s="254"/>
      <c r="BO32" s="267"/>
      <c r="BP32" s="267"/>
      <c r="BQ32" s="264">
        <v>26</v>
      </c>
      <c r="BR32" s="265"/>
      <c r="BS32" s="1071"/>
      <c r="BT32" s="1072"/>
      <c r="BU32" s="1072"/>
      <c r="BV32" s="1072"/>
      <c r="BW32" s="1072"/>
      <c r="BX32" s="1072"/>
      <c r="BY32" s="1072"/>
      <c r="BZ32" s="1072"/>
      <c r="CA32" s="1072"/>
      <c r="CB32" s="1072"/>
      <c r="CC32" s="1072"/>
      <c r="CD32" s="1072"/>
      <c r="CE32" s="1072"/>
      <c r="CF32" s="1072"/>
      <c r="CG32" s="1073"/>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8"/>
    </row>
    <row r="33" spans="1:131" s="249" customFormat="1" ht="26.25" customHeight="1" x14ac:dyDescent="0.15">
      <c r="A33" s="268">
        <v>6</v>
      </c>
      <c r="B33" s="1088" t="s">
        <v>409</v>
      </c>
      <c r="C33" s="1089"/>
      <c r="D33" s="1089"/>
      <c r="E33" s="1089"/>
      <c r="F33" s="1089"/>
      <c r="G33" s="1089"/>
      <c r="H33" s="1089"/>
      <c r="I33" s="1089"/>
      <c r="J33" s="1089"/>
      <c r="K33" s="1089"/>
      <c r="L33" s="1089"/>
      <c r="M33" s="1089"/>
      <c r="N33" s="1089"/>
      <c r="O33" s="1089"/>
      <c r="P33" s="1090"/>
      <c r="Q33" s="1100"/>
      <c r="R33" s="1101"/>
      <c r="S33" s="1101"/>
      <c r="T33" s="1101"/>
      <c r="U33" s="1101"/>
      <c r="V33" s="1101"/>
      <c r="W33" s="1101"/>
      <c r="X33" s="1101"/>
      <c r="Y33" s="1101"/>
      <c r="Z33" s="1101"/>
      <c r="AA33" s="1101"/>
      <c r="AB33" s="1101"/>
      <c r="AC33" s="1101"/>
      <c r="AD33" s="1101"/>
      <c r="AE33" s="1102"/>
      <c r="AF33" s="1094">
        <v>8</v>
      </c>
      <c r="AG33" s="1095"/>
      <c r="AH33" s="1095"/>
      <c r="AI33" s="1095"/>
      <c r="AJ33" s="1096"/>
      <c r="AK33" s="1037"/>
      <c r="AL33" s="1028"/>
      <c r="AM33" s="1028"/>
      <c r="AN33" s="1028"/>
      <c r="AO33" s="1028"/>
      <c r="AP33" s="1028"/>
      <c r="AQ33" s="1028"/>
      <c r="AR33" s="1028"/>
      <c r="AS33" s="1028"/>
      <c r="AT33" s="1028"/>
      <c r="AU33" s="1028"/>
      <c r="AV33" s="1028"/>
      <c r="AW33" s="1028"/>
      <c r="AX33" s="1028"/>
      <c r="AY33" s="1028"/>
      <c r="AZ33" s="1099"/>
      <c r="BA33" s="1099"/>
      <c r="BB33" s="1099"/>
      <c r="BC33" s="1099"/>
      <c r="BD33" s="1099"/>
      <c r="BE33" s="1083" t="s">
        <v>408</v>
      </c>
      <c r="BF33" s="1083"/>
      <c r="BG33" s="1083"/>
      <c r="BH33" s="1083"/>
      <c r="BI33" s="1084"/>
      <c r="BJ33" s="254"/>
      <c r="BK33" s="254"/>
      <c r="BL33" s="254"/>
      <c r="BM33" s="254"/>
      <c r="BN33" s="254"/>
      <c r="BO33" s="267"/>
      <c r="BP33" s="267"/>
      <c r="BQ33" s="264">
        <v>27</v>
      </c>
      <c r="BR33" s="265"/>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8"/>
    </row>
    <row r="34" spans="1:131" s="249" customFormat="1" ht="26.25" customHeight="1" x14ac:dyDescent="0.15">
      <c r="A34" s="268">
        <v>7</v>
      </c>
      <c r="B34" s="1088" t="s">
        <v>410</v>
      </c>
      <c r="C34" s="1089"/>
      <c r="D34" s="1089"/>
      <c r="E34" s="1089"/>
      <c r="F34" s="1089"/>
      <c r="G34" s="1089"/>
      <c r="H34" s="1089"/>
      <c r="I34" s="1089"/>
      <c r="J34" s="1089"/>
      <c r="K34" s="1089"/>
      <c r="L34" s="1089"/>
      <c r="M34" s="1089"/>
      <c r="N34" s="1089"/>
      <c r="O34" s="1089"/>
      <c r="P34" s="1090"/>
      <c r="Q34" s="1100"/>
      <c r="R34" s="1101"/>
      <c r="S34" s="1101"/>
      <c r="T34" s="1101"/>
      <c r="U34" s="1101"/>
      <c r="V34" s="1101"/>
      <c r="W34" s="1101"/>
      <c r="X34" s="1101"/>
      <c r="Y34" s="1101"/>
      <c r="Z34" s="1101"/>
      <c r="AA34" s="1101"/>
      <c r="AB34" s="1101"/>
      <c r="AC34" s="1101"/>
      <c r="AD34" s="1101"/>
      <c r="AE34" s="1102"/>
      <c r="AF34" s="1094">
        <v>11</v>
      </c>
      <c r="AG34" s="1095"/>
      <c r="AH34" s="1095"/>
      <c r="AI34" s="1095"/>
      <c r="AJ34" s="1096"/>
      <c r="AK34" s="1037"/>
      <c r="AL34" s="1028"/>
      <c r="AM34" s="1028"/>
      <c r="AN34" s="1028"/>
      <c r="AO34" s="1028"/>
      <c r="AP34" s="1028"/>
      <c r="AQ34" s="1028"/>
      <c r="AR34" s="1028"/>
      <c r="AS34" s="1028"/>
      <c r="AT34" s="1028"/>
      <c r="AU34" s="1028"/>
      <c r="AV34" s="1028"/>
      <c r="AW34" s="1028"/>
      <c r="AX34" s="1028"/>
      <c r="AY34" s="1028"/>
      <c r="AZ34" s="1099"/>
      <c r="BA34" s="1099"/>
      <c r="BB34" s="1099"/>
      <c r="BC34" s="1099"/>
      <c r="BD34" s="1099"/>
      <c r="BE34" s="1083" t="s">
        <v>408</v>
      </c>
      <c r="BF34" s="1083"/>
      <c r="BG34" s="1083"/>
      <c r="BH34" s="1083"/>
      <c r="BI34" s="1084"/>
      <c r="BJ34" s="254"/>
      <c r="BK34" s="254"/>
      <c r="BL34" s="254"/>
      <c r="BM34" s="254"/>
      <c r="BN34" s="254"/>
      <c r="BO34" s="267"/>
      <c r="BP34" s="267"/>
      <c r="BQ34" s="264">
        <v>28</v>
      </c>
      <c r="BR34" s="265"/>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8"/>
    </row>
    <row r="35" spans="1:131" s="249" customFormat="1" ht="26.25" customHeight="1" x14ac:dyDescent="0.15">
      <c r="A35" s="268">
        <v>8</v>
      </c>
      <c r="B35" s="1088"/>
      <c r="C35" s="1089"/>
      <c r="D35" s="1089"/>
      <c r="E35" s="1089"/>
      <c r="F35" s="1089"/>
      <c r="G35" s="1089"/>
      <c r="H35" s="1089"/>
      <c r="I35" s="1089"/>
      <c r="J35" s="1089"/>
      <c r="K35" s="1089"/>
      <c r="L35" s="1089"/>
      <c r="M35" s="1089"/>
      <c r="N35" s="1089"/>
      <c r="O35" s="1089"/>
      <c r="P35" s="1090"/>
      <c r="Q35" s="1100"/>
      <c r="R35" s="1101"/>
      <c r="S35" s="1101"/>
      <c r="T35" s="1101"/>
      <c r="U35" s="1101"/>
      <c r="V35" s="1101"/>
      <c r="W35" s="1101"/>
      <c r="X35" s="1101"/>
      <c r="Y35" s="1101"/>
      <c r="Z35" s="1101"/>
      <c r="AA35" s="1101"/>
      <c r="AB35" s="1101"/>
      <c r="AC35" s="1101"/>
      <c r="AD35" s="1101"/>
      <c r="AE35" s="1102"/>
      <c r="AF35" s="1094"/>
      <c r="AG35" s="1095"/>
      <c r="AH35" s="1095"/>
      <c r="AI35" s="1095"/>
      <c r="AJ35" s="1096"/>
      <c r="AK35" s="1037"/>
      <c r="AL35" s="1028"/>
      <c r="AM35" s="1028"/>
      <c r="AN35" s="1028"/>
      <c r="AO35" s="1028"/>
      <c r="AP35" s="1028"/>
      <c r="AQ35" s="1028"/>
      <c r="AR35" s="1028"/>
      <c r="AS35" s="1028"/>
      <c r="AT35" s="1028"/>
      <c r="AU35" s="1028"/>
      <c r="AV35" s="1028"/>
      <c r="AW35" s="1028"/>
      <c r="AX35" s="1028"/>
      <c r="AY35" s="1028"/>
      <c r="AZ35" s="1099"/>
      <c r="BA35" s="1099"/>
      <c r="BB35" s="1099"/>
      <c r="BC35" s="1099"/>
      <c r="BD35" s="1099"/>
      <c r="BE35" s="1083"/>
      <c r="BF35" s="1083"/>
      <c r="BG35" s="1083"/>
      <c r="BH35" s="1083"/>
      <c r="BI35" s="1084"/>
      <c r="BJ35" s="254"/>
      <c r="BK35" s="254"/>
      <c r="BL35" s="254"/>
      <c r="BM35" s="254"/>
      <c r="BN35" s="254"/>
      <c r="BO35" s="267"/>
      <c r="BP35" s="267"/>
      <c r="BQ35" s="264">
        <v>29</v>
      </c>
      <c r="BR35" s="265"/>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8"/>
    </row>
    <row r="36" spans="1:131" s="249" customFormat="1" ht="26.25" customHeight="1" x14ac:dyDescent="0.15">
      <c r="A36" s="268">
        <v>9</v>
      </c>
      <c r="B36" s="1088"/>
      <c r="C36" s="1089"/>
      <c r="D36" s="1089"/>
      <c r="E36" s="1089"/>
      <c r="F36" s="1089"/>
      <c r="G36" s="1089"/>
      <c r="H36" s="1089"/>
      <c r="I36" s="1089"/>
      <c r="J36" s="1089"/>
      <c r="K36" s="1089"/>
      <c r="L36" s="1089"/>
      <c r="M36" s="1089"/>
      <c r="N36" s="1089"/>
      <c r="O36" s="1089"/>
      <c r="P36" s="1090"/>
      <c r="Q36" s="1100"/>
      <c r="R36" s="1101"/>
      <c r="S36" s="1101"/>
      <c r="T36" s="1101"/>
      <c r="U36" s="1101"/>
      <c r="V36" s="1101"/>
      <c r="W36" s="1101"/>
      <c r="X36" s="1101"/>
      <c r="Y36" s="1101"/>
      <c r="Z36" s="1101"/>
      <c r="AA36" s="1101"/>
      <c r="AB36" s="1101"/>
      <c r="AC36" s="1101"/>
      <c r="AD36" s="1101"/>
      <c r="AE36" s="1102"/>
      <c r="AF36" s="1094"/>
      <c r="AG36" s="1095"/>
      <c r="AH36" s="1095"/>
      <c r="AI36" s="1095"/>
      <c r="AJ36" s="1096"/>
      <c r="AK36" s="1037"/>
      <c r="AL36" s="1028"/>
      <c r="AM36" s="1028"/>
      <c r="AN36" s="1028"/>
      <c r="AO36" s="1028"/>
      <c r="AP36" s="1028"/>
      <c r="AQ36" s="1028"/>
      <c r="AR36" s="1028"/>
      <c r="AS36" s="1028"/>
      <c r="AT36" s="1028"/>
      <c r="AU36" s="1028"/>
      <c r="AV36" s="1028"/>
      <c r="AW36" s="1028"/>
      <c r="AX36" s="1028"/>
      <c r="AY36" s="1028"/>
      <c r="AZ36" s="1099"/>
      <c r="BA36" s="1099"/>
      <c r="BB36" s="1099"/>
      <c r="BC36" s="1099"/>
      <c r="BD36" s="1099"/>
      <c r="BE36" s="1083"/>
      <c r="BF36" s="1083"/>
      <c r="BG36" s="1083"/>
      <c r="BH36" s="1083"/>
      <c r="BI36" s="1084"/>
      <c r="BJ36" s="254"/>
      <c r="BK36" s="254"/>
      <c r="BL36" s="254"/>
      <c r="BM36" s="254"/>
      <c r="BN36" s="254"/>
      <c r="BO36" s="267"/>
      <c r="BP36" s="267"/>
      <c r="BQ36" s="264">
        <v>30</v>
      </c>
      <c r="BR36" s="265"/>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8"/>
    </row>
    <row r="37" spans="1:131" s="249" customFormat="1" ht="26.25" customHeight="1" x14ac:dyDescent="0.15">
      <c r="A37" s="268">
        <v>10</v>
      </c>
      <c r="B37" s="1088"/>
      <c r="C37" s="1089"/>
      <c r="D37" s="1089"/>
      <c r="E37" s="1089"/>
      <c r="F37" s="1089"/>
      <c r="G37" s="1089"/>
      <c r="H37" s="1089"/>
      <c r="I37" s="1089"/>
      <c r="J37" s="1089"/>
      <c r="K37" s="1089"/>
      <c r="L37" s="1089"/>
      <c r="M37" s="1089"/>
      <c r="N37" s="1089"/>
      <c r="O37" s="1089"/>
      <c r="P37" s="1090"/>
      <c r="Q37" s="1100"/>
      <c r="R37" s="1101"/>
      <c r="S37" s="1101"/>
      <c r="T37" s="1101"/>
      <c r="U37" s="1101"/>
      <c r="V37" s="1101"/>
      <c r="W37" s="1101"/>
      <c r="X37" s="1101"/>
      <c r="Y37" s="1101"/>
      <c r="Z37" s="1101"/>
      <c r="AA37" s="1101"/>
      <c r="AB37" s="1101"/>
      <c r="AC37" s="1101"/>
      <c r="AD37" s="1101"/>
      <c r="AE37" s="1102"/>
      <c r="AF37" s="1094"/>
      <c r="AG37" s="1095"/>
      <c r="AH37" s="1095"/>
      <c r="AI37" s="1095"/>
      <c r="AJ37" s="1096"/>
      <c r="AK37" s="1037"/>
      <c r="AL37" s="1028"/>
      <c r="AM37" s="1028"/>
      <c r="AN37" s="1028"/>
      <c r="AO37" s="1028"/>
      <c r="AP37" s="1028"/>
      <c r="AQ37" s="1028"/>
      <c r="AR37" s="1028"/>
      <c r="AS37" s="1028"/>
      <c r="AT37" s="1028"/>
      <c r="AU37" s="1028"/>
      <c r="AV37" s="1028"/>
      <c r="AW37" s="1028"/>
      <c r="AX37" s="1028"/>
      <c r="AY37" s="1028"/>
      <c r="AZ37" s="1099"/>
      <c r="BA37" s="1099"/>
      <c r="BB37" s="1099"/>
      <c r="BC37" s="1099"/>
      <c r="BD37" s="1099"/>
      <c r="BE37" s="1083"/>
      <c r="BF37" s="1083"/>
      <c r="BG37" s="1083"/>
      <c r="BH37" s="1083"/>
      <c r="BI37" s="1084"/>
      <c r="BJ37" s="254"/>
      <c r="BK37" s="254"/>
      <c r="BL37" s="254"/>
      <c r="BM37" s="254"/>
      <c r="BN37" s="254"/>
      <c r="BO37" s="267"/>
      <c r="BP37" s="267"/>
      <c r="BQ37" s="264">
        <v>31</v>
      </c>
      <c r="BR37" s="265"/>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8"/>
    </row>
    <row r="38" spans="1:131" s="249" customFormat="1" ht="26.25" customHeight="1" x14ac:dyDescent="0.15">
      <c r="A38" s="268">
        <v>11</v>
      </c>
      <c r="B38" s="1088"/>
      <c r="C38" s="1089"/>
      <c r="D38" s="1089"/>
      <c r="E38" s="1089"/>
      <c r="F38" s="1089"/>
      <c r="G38" s="1089"/>
      <c r="H38" s="1089"/>
      <c r="I38" s="1089"/>
      <c r="J38" s="1089"/>
      <c r="K38" s="1089"/>
      <c r="L38" s="1089"/>
      <c r="M38" s="1089"/>
      <c r="N38" s="1089"/>
      <c r="O38" s="1089"/>
      <c r="P38" s="1090"/>
      <c r="Q38" s="1100"/>
      <c r="R38" s="1101"/>
      <c r="S38" s="1101"/>
      <c r="T38" s="1101"/>
      <c r="U38" s="1101"/>
      <c r="V38" s="1101"/>
      <c r="W38" s="1101"/>
      <c r="X38" s="1101"/>
      <c r="Y38" s="1101"/>
      <c r="Z38" s="1101"/>
      <c r="AA38" s="1101"/>
      <c r="AB38" s="1101"/>
      <c r="AC38" s="1101"/>
      <c r="AD38" s="1101"/>
      <c r="AE38" s="1102"/>
      <c r="AF38" s="1094"/>
      <c r="AG38" s="1095"/>
      <c r="AH38" s="1095"/>
      <c r="AI38" s="1095"/>
      <c r="AJ38" s="1096"/>
      <c r="AK38" s="1037"/>
      <c r="AL38" s="1028"/>
      <c r="AM38" s="1028"/>
      <c r="AN38" s="1028"/>
      <c r="AO38" s="1028"/>
      <c r="AP38" s="1028"/>
      <c r="AQ38" s="1028"/>
      <c r="AR38" s="1028"/>
      <c r="AS38" s="1028"/>
      <c r="AT38" s="1028"/>
      <c r="AU38" s="1028"/>
      <c r="AV38" s="1028"/>
      <c r="AW38" s="1028"/>
      <c r="AX38" s="1028"/>
      <c r="AY38" s="1028"/>
      <c r="AZ38" s="1099"/>
      <c r="BA38" s="1099"/>
      <c r="BB38" s="1099"/>
      <c r="BC38" s="1099"/>
      <c r="BD38" s="1099"/>
      <c r="BE38" s="1083"/>
      <c r="BF38" s="1083"/>
      <c r="BG38" s="1083"/>
      <c r="BH38" s="1083"/>
      <c r="BI38" s="1084"/>
      <c r="BJ38" s="254"/>
      <c r="BK38" s="254"/>
      <c r="BL38" s="254"/>
      <c r="BM38" s="254"/>
      <c r="BN38" s="254"/>
      <c r="BO38" s="267"/>
      <c r="BP38" s="267"/>
      <c r="BQ38" s="264">
        <v>32</v>
      </c>
      <c r="BR38" s="265"/>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8"/>
    </row>
    <row r="39" spans="1:131" s="249" customFormat="1" ht="26.25" customHeight="1" x14ac:dyDescent="0.15">
      <c r="A39" s="268">
        <v>12</v>
      </c>
      <c r="B39" s="1088"/>
      <c r="C39" s="1089"/>
      <c r="D39" s="1089"/>
      <c r="E39" s="1089"/>
      <c r="F39" s="1089"/>
      <c r="G39" s="1089"/>
      <c r="H39" s="1089"/>
      <c r="I39" s="1089"/>
      <c r="J39" s="1089"/>
      <c r="K39" s="1089"/>
      <c r="L39" s="1089"/>
      <c r="M39" s="1089"/>
      <c r="N39" s="1089"/>
      <c r="O39" s="1089"/>
      <c r="P39" s="1090"/>
      <c r="Q39" s="1100"/>
      <c r="R39" s="1101"/>
      <c r="S39" s="1101"/>
      <c r="T39" s="1101"/>
      <c r="U39" s="1101"/>
      <c r="V39" s="1101"/>
      <c r="W39" s="1101"/>
      <c r="X39" s="1101"/>
      <c r="Y39" s="1101"/>
      <c r="Z39" s="1101"/>
      <c r="AA39" s="1101"/>
      <c r="AB39" s="1101"/>
      <c r="AC39" s="1101"/>
      <c r="AD39" s="1101"/>
      <c r="AE39" s="1102"/>
      <c r="AF39" s="1094"/>
      <c r="AG39" s="1095"/>
      <c r="AH39" s="1095"/>
      <c r="AI39" s="1095"/>
      <c r="AJ39" s="1096"/>
      <c r="AK39" s="1037"/>
      <c r="AL39" s="1028"/>
      <c r="AM39" s="1028"/>
      <c r="AN39" s="1028"/>
      <c r="AO39" s="1028"/>
      <c r="AP39" s="1028"/>
      <c r="AQ39" s="1028"/>
      <c r="AR39" s="1028"/>
      <c r="AS39" s="1028"/>
      <c r="AT39" s="1028"/>
      <c r="AU39" s="1028"/>
      <c r="AV39" s="1028"/>
      <c r="AW39" s="1028"/>
      <c r="AX39" s="1028"/>
      <c r="AY39" s="1028"/>
      <c r="AZ39" s="1099"/>
      <c r="BA39" s="1099"/>
      <c r="BB39" s="1099"/>
      <c r="BC39" s="1099"/>
      <c r="BD39" s="1099"/>
      <c r="BE39" s="1083"/>
      <c r="BF39" s="1083"/>
      <c r="BG39" s="1083"/>
      <c r="BH39" s="1083"/>
      <c r="BI39" s="1084"/>
      <c r="BJ39" s="254"/>
      <c r="BK39" s="254"/>
      <c r="BL39" s="254"/>
      <c r="BM39" s="254"/>
      <c r="BN39" s="254"/>
      <c r="BO39" s="267"/>
      <c r="BP39" s="267"/>
      <c r="BQ39" s="264">
        <v>33</v>
      </c>
      <c r="BR39" s="265"/>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8"/>
    </row>
    <row r="40" spans="1:131" s="249" customFormat="1" ht="26.25" customHeight="1" x14ac:dyDescent="0.15">
      <c r="A40" s="263">
        <v>13</v>
      </c>
      <c r="B40" s="1088"/>
      <c r="C40" s="1089"/>
      <c r="D40" s="1089"/>
      <c r="E40" s="1089"/>
      <c r="F40" s="1089"/>
      <c r="G40" s="1089"/>
      <c r="H40" s="1089"/>
      <c r="I40" s="1089"/>
      <c r="J40" s="1089"/>
      <c r="K40" s="1089"/>
      <c r="L40" s="1089"/>
      <c r="M40" s="1089"/>
      <c r="N40" s="1089"/>
      <c r="O40" s="1089"/>
      <c r="P40" s="1090"/>
      <c r="Q40" s="1100"/>
      <c r="R40" s="1101"/>
      <c r="S40" s="1101"/>
      <c r="T40" s="1101"/>
      <c r="U40" s="1101"/>
      <c r="V40" s="1101"/>
      <c r="W40" s="1101"/>
      <c r="X40" s="1101"/>
      <c r="Y40" s="1101"/>
      <c r="Z40" s="1101"/>
      <c r="AA40" s="1101"/>
      <c r="AB40" s="1101"/>
      <c r="AC40" s="1101"/>
      <c r="AD40" s="1101"/>
      <c r="AE40" s="1102"/>
      <c r="AF40" s="1094"/>
      <c r="AG40" s="1095"/>
      <c r="AH40" s="1095"/>
      <c r="AI40" s="1095"/>
      <c r="AJ40" s="1096"/>
      <c r="AK40" s="1037"/>
      <c r="AL40" s="1028"/>
      <c r="AM40" s="1028"/>
      <c r="AN40" s="1028"/>
      <c r="AO40" s="1028"/>
      <c r="AP40" s="1028"/>
      <c r="AQ40" s="1028"/>
      <c r="AR40" s="1028"/>
      <c r="AS40" s="1028"/>
      <c r="AT40" s="1028"/>
      <c r="AU40" s="1028"/>
      <c r="AV40" s="1028"/>
      <c r="AW40" s="1028"/>
      <c r="AX40" s="1028"/>
      <c r="AY40" s="1028"/>
      <c r="AZ40" s="1099"/>
      <c r="BA40" s="1099"/>
      <c r="BB40" s="1099"/>
      <c r="BC40" s="1099"/>
      <c r="BD40" s="1099"/>
      <c r="BE40" s="1083"/>
      <c r="BF40" s="1083"/>
      <c r="BG40" s="1083"/>
      <c r="BH40" s="1083"/>
      <c r="BI40" s="1084"/>
      <c r="BJ40" s="254"/>
      <c r="BK40" s="254"/>
      <c r="BL40" s="254"/>
      <c r="BM40" s="254"/>
      <c r="BN40" s="254"/>
      <c r="BO40" s="267"/>
      <c r="BP40" s="267"/>
      <c r="BQ40" s="264">
        <v>34</v>
      </c>
      <c r="BR40" s="265"/>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8"/>
    </row>
    <row r="41" spans="1:131" s="249" customFormat="1" ht="26.25" customHeight="1" x14ac:dyDescent="0.15">
      <c r="A41" s="263">
        <v>14</v>
      </c>
      <c r="B41" s="1088"/>
      <c r="C41" s="1089"/>
      <c r="D41" s="1089"/>
      <c r="E41" s="1089"/>
      <c r="F41" s="1089"/>
      <c r="G41" s="1089"/>
      <c r="H41" s="1089"/>
      <c r="I41" s="1089"/>
      <c r="J41" s="1089"/>
      <c r="K41" s="1089"/>
      <c r="L41" s="1089"/>
      <c r="M41" s="1089"/>
      <c r="N41" s="1089"/>
      <c r="O41" s="1089"/>
      <c r="P41" s="1090"/>
      <c r="Q41" s="1100"/>
      <c r="R41" s="1101"/>
      <c r="S41" s="1101"/>
      <c r="T41" s="1101"/>
      <c r="U41" s="1101"/>
      <c r="V41" s="1101"/>
      <c r="W41" s="1101"/>
      <c r="X41" s="1101"/>
      <c r="Y41" s="1101"/>
      <c r="Z41" s="1101"/>
      <c r="AA41" s="1101"/>
      <c r="AB41" s="1101"/>
      <c r="AC41" s="1101"/>
      <c r="AD41" s="1101"/>
      <c r="AE41" s="1102"/>
      <c r="AF41" s="1094"/>
      <c r="AG41" s="1095"/>
      <c r="AH41" s="1095"/>
      <c r="AI41" s="1095"/>
      <c r="AJ41" s="1096"/>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83"/>
      <c r="BF41" s="1083"/>
      <c r="BG41" s="1083"/>
      <c r="BH41" s="1083"/>
      <c r="BI41" s="1084"/>
      <c r="BJ41" s="254"/>
      <c r="BK41" s="254"/>
      <c r="BL41" s="254"/>
      <c r="BM41" s="254"/>
      <c r="BN41" s="254"/>
      <c r="BO41" s="267"/>
      <c r="BP41" s="267"/>
      <c r="BQ41" s="264">
        <v>35</v>
      </c>
      <c r="BR41" s="265"/>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8"/>
    </row>
    <row r="42" spans="1:131" s="249" customFormat="1" ht="26.25" customHeight="1" x14ac:dyDescent="0.15">
      <c r="A42" s="263">
        <v>15</v>
      </c>
      <c r="B42" s="1088"/>
      <c r="C42" s="1089"/>
      <c r="D42" s="1089"/>
      <c r="E42" s="1089"/>
      <c r="F42" s="1089"/>
      <c r="G42" s="1089"/>
      <c r="H42" s="1089"/>
      <c r="I42" s="1089"/>
      <c r="J42" s="1089"/>
      <c r="K42" s="1089"/>
      <c r="L42" s="1089"/>
      <c r="M42" s="1089"/>
      <c r="N42" s="1089"/>
      <c r="O42" s="1089"/>
      <c r="P42" s="1090"/>
      <c r="Q42" s="1100"/>
      <c r="R42" s="1101"/>
      <c r="S42" s="1101"/>
      <c r="T42" s="1101"/>
      <c r="U42" s="1101"/>
      <c r="V42" s="1101"/>
      <c r="W42" s="1101"/>
      <c r="X42" s="1101"/>
      <c r="Y42" s="1101"/>
      <c r="Z42" s="1101"/>
      <c r="AA42" s="1101"/>
      <c r="AB42" s="1101"/>
      <c r="AC42" s="1101"/>
      <c r="AD42" s="1101"/>
      <c r="AE42" s="1102"/>
      <c r="AF42" s="1094"/>
      <c r="AG42" s="1095"/>
      <c r="AH42" s="1095"/>
      <c r="AI42" s="1095"/>
      <c r="AJ42" s="1096"/>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3"/>
      <c r="BF42" s="1083"/>
      <c r="BG42" s="1083"/>
      <c r="BH42" s="1083"/>
      <c r="BI42" s="1084"/>
      <c r="BJ42" s="254"/>
      <c r="BK42" s="254"/>
      <c r="BL42" s="254"/>
      <c r="BM42" s="254"/>
      <c r="BN42" s="254"/>
      <c r="BO42" s="267"/>
      <c r="BP42" s="267"/>
      <c r="BQ42" s="264">
        <v>36</v>
      </c>
      <c r="BR42" s="265"/>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8"/>
    </row>
    <row r="43" spans="1:131" s="249" customFormat="1" ht="26.25" customHeight="1" x14ac:dyDescent="0.15">
      <c r="A43" s="263">
        <v>16</v>
      </c>
      <c r="B43" s="1088"/>
      <c r="C43" s="1089"/>
      <c r="D43" s="1089"/>
      <c r="E43" s="1089"/>
      <c r="F43" s="1089"/>
      <c r="G43" s="1089"/>
      <c r="H43" s="1089"/>
      <c r="I43" s="1089"/>
      <c r="J43" s="1089"/>
      <c r="K43" s="1089"/>
      <c r="L43" s="1089"/>
      <c r="M43" s="1089"/>
      <c r="N43" s="1089"/>
      <c r="O43" s="1089"/>
      <c r="P43" s="1090"/>
      <c r="Q43" s="1100"/>
      <c r="R43" s="1101"/>
      <c r="S43" s="1101"/>
      <c r="T43" s="1101"/>
      <c r="U43" s="1101"/>
      <c r="V43" s="1101"/>
      <c r="W43" s="1101"/>
      <c r="X43" s="1101"/>
      <c r="Y43" s="1101"/>
      <c r="Z43" s="1101"/>
      <c r="AA43" s="1101"/>
      <c r="AB43" s="1101"/>
      <c r="AC43" s="1101"/>
      <c r="AD43" s="1101"/>
      <c r="AE43" s="1102"/>
      <c r="AF43" s="1094"/>
      <c r="AG43" s="1095"/>
      <c r="AH43" s="1095"/>
      <c r="AI43" s="1095"/>
      <c r="AJ43" s="1096"/>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3"/>
      <c r="BF43" s="1083"/>
      <c r="BG43" s="1083"/>
      <c r="BH43" s="1083"/>
      <c r="BI43" s="1084"/>
      <c r="BJ43" s="254"/>
      <c r="BK43" s="254"/>
      <c r="BL43" s="254"/>
      <c r="BM43" s="254"/>
      <c r="BN43" s="254"/>
      <c r="BO43" s="267"/>
      <c r="BP43" s="267"/>
      <c r="BQ43" s="264">
        <v>37</v>
      </c>
      <c r="BR43" s="265"/>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8"/>
    </row>
    <row r="44" spans="1:131" s="249" customFormat="1" ht="26.25" customHeight="1" x14ac:dyDescent="0.15">
      <c r="A44" s="263">
        <v>17</v>
      </c>
      <c r="B44" s="1088"/>
      <c r="C44" s="1089"/>
      <c r="D44" s="1089"/>
      <c r="E44" s="1089"/>
      <c r="F44" s="1089"/>
      <c r="G44" s="1089"/>
      <c r="H44" s="1089"/>
      <c r="I44" s="1089"/>
      <c r="J44" s="1089"/>
      <c r="K44" s="1089"/>
      <c r="L44" s="1089"/>
      <c r="M44" s="1089"/>
      <c r="N44" s="1089"/>
      <c r="O44" s="1089"/>
      <c r="P44" s="1090"/>
      <c r="Q44" s="1100"/>
      <c r="R44" s="1101"/>
      <c r="S44" s="1101"/>
      <c r="T44" s="1101"/>
      <c r="U44" s="1101"/>
      <c r="V44" s="1101"/>
      <c r="W44" s="1101"/>
      <c r="X44" s="1101"/>
      <c r="Y44" s="1101"/>
      <c r="Z44" s="1101"/>
      <c r="AA44" s="1101"/>
      <c r="AB44" s="1101"/>
      <c r="AC44" s="1101"/>
      <c r="AD44" s="1101"/>
      <c r="AE44" s="1102"/>
      <c r="AF44" s="1094"/>
      <c r="AG44" s="1095"/>
      <c r="AH44" s="1095"/>
      <c r="AI44" s="1095"/>
      <c r="AJ44" s="1096"/>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3"/>
      <c r="BF44" s="1083"/>
      <c r="BG44" s="1083"/>
      <c r="BH44" s="1083"/>
      <c r="BI44" s="1084"/>
      <c r="BJ44" s="254"/>
      <c r="BK44" s="254"/>
      <c r="BL44" s="254"/>
      <c r="BM44" s="254"/>
      <c r="BN44" s="254"/>
      <c r="BO44" s="267"/>
      <c r="BP44" s="267"/>
      <c r="BQ44" s="264">
        <v>38</v>
      </c>
      <c r="BR44" s="265"/>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8"/>
    </row>
    <row r="45" spans="1:131" s="249" customFormat="1" ht="26.25" customHeight="1" x14ac:dyDescent="0.15">
      <c r="A45" s="263">
        <v>18</v>
      </c>
      <c r="B45" s="1088"/>
      <c r="C45" s="1089"/>
      <c r="D45" s="1089"/>
      <c r="E45" s="1089"/>
      <c r="F45" s="1089"/>
      <c r="G45" s="1089"/>
      <c r="H45" s="1089"/>
      <c r="I45" s="1089"/>
      <c r="J45" s="1089"/>
      <c r="K45" s="1089"/>
      <c r="L45" s="1089"/>
      <c r="M45" s="1089"/>
      <c r="N45" s="1089"/>
      <c r="O45" s="1089"/>
      <c r="P45" s="1090"/>
      <c r="Q45" s="1100"/>
      <c r="R45" s="1101"/>
      <c r="S45" s="1101"/>
      <c r="T45" s="1101"/>
      <c r="U45" s="1101"/>
      <c r="V45" s="1101"/>
      <c r="W45" s="1101"/>
      <c r="X45" s="1101"/>
      <c r="Y45" s="1101"/>
      <c r="Z45" s="1101"/>
      <c r="AA45" s="1101"/>
      <c r="AB45" s="1101"/>
      <c r="AC45" s="1101"/>
      <c r="AD45" s="1101"/>
      <c r="AE45" s="1102"/>
      <c r="AF45" s="1094"/>
      <c r="AG45" s="1095"/>
      <c r="AH45" s="1095"/>
      <c r="AI45" s="1095"/>
      <c r="AJ45" s="1096"/>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3"/>
      <c r="BF45" s="1083"/>
      <c r="BG45" s="1083"/>
      <c r="BH45" s="1083"/>
      <c r="BI45" s="1084"/>
      <c r="BJ45" s="254"/>
      <c r="BK45" s="254"/>
      <c r="BL45" s="254"/>
      <c r="BM45" s="254"/>
      <c r="BN45" s="254"/>
      <c r="BO45" s="267"/>
      <c r="BP45" s="267"/>
      <c r="BQ45" s="264">
        <v>39</v>
      </c>
      <c r="BR45" s="265"/>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8"/>
    </row>
    <row r="46" spans="1:131" s="249" customFormat="1" ht="26.25" customHeight="1" x14ac:dyDescent="0.15">
      <c r="A46" s="263">
        <v>19</v>
      </c>
      <c r="B46" s="1088"/>
      <c r="C46" s="1089"/>
      <c r="D46" s="1089"/>
      <c r="E46" s="1089"/>
      <c r="F46" s="1089"/>
      <c r="G46" s="1089"/>
      <c r="H46" s="1089"/>
      <c r="I46" s="1089"/>
      <c r="J46" s="1089"/>
      <c r="K46" s="1089"/>
      <c r="L46" s="1089"/>
      <c r="M46" s="1089"/>
      <c r="N46" s="1089"/>
      <c r="O46" s="1089"/>
      <c r="P46" s="1090"/>
      <c r="Q46" s="1100"/>
      <c r="R46" s="1101"/>
      <c r="S46" s="1101"/>
      <c r="T46" s="1101"/>
      <c r="U46" s="1101"/>
      <c r="V46" s="1101"/>
      <c r="W46" s="1101"/>
      <c r="X46" s="1101"/>
      <c r="Y46" s="1101"/>
      <c r="Z46" s="1101"/>
      <c r="AA46" s="1101"/>
      <c r="AB46" s="1101"/>
      <c r="AC46" s="1101"/>
      <c r="AD46" s="1101"/>
      <c r="AE46" s="1102"/>
      <c r="AF46" s="1094"/>
      <c r="AG46" s="1095"/>
      <c r="AH46" s="1095"/>
      <c r="AI46" s="1095"/>
      <c r="AJ46" s="1096"/>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3"/>
      <c r="BF46" s="1083"/>
      <c r="BG46" s="1083"/>
      <c r="BH46" s="1083"/>
      <c r="BI46" s="1084"/>
      <c r="BJ46" s="254"/>
      <c r="BK46" s="254"/>
      <c r="BL46" s="254"/>
      <c r="BM46" s="254"/>
      <c r="BN46" s="254"/>
      <c r="BO46" s="267"/>
      <c r="BP46" s="267"/>
      <c r="BQ46" s="264">
        <v>40</v>
      </c>
      <c r="BR46" s="265"/>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8"/>
    </row>
    <row r="47" spans="1:131" s="249" customFormat="1" ht="26.25" customHeight="1" x14ac:dyDescent="0.15">
      <c r="A47" s="263">
        <v>20</v>
      </c>
      <c r="B47" s="1088"/>
      <c r="C47" s="1089"/>
      <c r="D47" s="1089"/>
      <c r="E47" s="1089"/>
      <c r="F47" s="1089"/>
      <c r="G47" s="1089"/>
      <c r="H47" s="1089"/>
      <c r="I47" s="1089"/>
      <c r="J47" s="1089"/>
      <c r="K47" s="1089"/>
      <c r="L47" s="1089"/>
      <c r="M47" s="1089"/>
      <c r="N47" s="1089"/>
      <c r="O47" s="1089"/>
      <c r="P47" s="1090"/>
      <c r="Q47" s="1100"/>
      <c r="R47" s="1101"/>
      <c r="S47" s="1101"/>
      <c r="T47" s="1101"/>
      <c r="U47" s="1101"/>
      <c r="V47" s="1101"/>
      <c r="W47" s="1101"/>
      <c r="X47" s="1101"/>
      <c r="Y47" s="1101"/>
      <c r="Z47" s="1101"/>
      <c r="AA47" s="1101"/>
      <c r="AB47" s="1101"/>
      <c r="AC47" s="1101"/>
      <c r="AD47" s="1101"/>
      <c r="AE47" s="1102"/>
      <c r="AF47" s="1094"/>
      <c r="AG47" s="1095"/>
      <c r="AH47" s="1095"/>
      <c r="AI47" s="1095"/>
      <c r="AJ47" s="1096"/>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3"/>
      <c r="BF47" s="1083"/>
      <c r="BG47" s="1083"/>
      <c r="BH47" s="1083"/>
      <c r="BI47" s="1084"/>
      <c r="BJ47" s="254"/>
      <c r="BK47" s="254"/>
      <c r="BL47" s="254"/>
      <c r="BM47" s="254"/>
      <c r="BN47" s="254"/>
      <c r="BO47" s="267"/>
      <c r="BP47" s="267"/>
      <c r="BQ47" s="264">
        <v>41</v>
      </c>
      <c r="BR47" s="265"/>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8"/>
    </row>
    <row r="48" spans="1:131" s="249" customFormat="1" ht="26.25" customHeight="1" x14ac:dyDescent="0.15">
      <c r="A48" s="263">
        <v>21</v>
      </c>
      <c r="B48" s="1088"/>
      <c r="C48" s="1089"/>
      <c r="D48" s="1089"/>
      <c r="E48" s="1089"/>
      <c r="F48" s="1089"/>
      <c r="G48" s="1089"/>
      <c r="H48" s="1089"/>
      <c r="I48" s="1089"/>
      <c r="J48" s="1089"/>
      <c r="K48" s="1089"/>
      <c r="L48" s="1089"/>
      <c r="M48" s="1089"/>
      <c r="N48" s="1089"/>
      <c r="O48" s="1089"/>
      <c r="P48" s="1090"/>
      <c r="Q48" s="1100"/>
      <c r="R48" s="1101"/>
      <c r="S48" s="1101"/>
      <c r="T48" s="1101"/>
      <c r="U48" s="1101"/>
      <c r="V48" s="1101"/>
      <c r="W48" s="1101"/>
      <c r="X48" s="1101"/>
      <c r="Y48" s="1101"/>
      <c r="Z48" s="1101"/>
      <c r="AA48" s="1101"/>
      <c r="AB48" s="1101"/>
      <c r="AC48" s="1101"/>
      <c r="AD48" s="1101"/>
      <c r="AE48" s="1102"/>
      <c r="AF48" s="1094"/>
      <c r="AG48" s="1095"/>
      <c r="AH48" s="1095"/>
      <c r="AI48" s="1095"/>
      <c r="AJ48" s="1096"/>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3"/>
      <c r="BF48" s="1083"/>
      <c r="BG48" s="1083"/>
      <c r="BH48" s="1083"/>
      <c r="BI48" s="1084"/>
      <c r="BJ48" s="254"/>
      <c r="BK48" s="254"/>
      <c r="BL48" s="254"/>
      <c r="BM48" s="254"/>
      <c r="BN48" s="254"/>
      <c r="BO48" s="267"/>
      <c r="BP48" s="267"/>
      <c r="BQ48" s="264">
        <v>42</v>
      </c>
      <c r="BR48" s="265"/>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8"/>
    </row>
    <row r="49" spans="1:131" s="249" customFormat="1" ht="26.25" customHeight="1" x14ac:dyDescent="0.15">
      <c r="A49" s="263">
        <v>22</v>
      </c>
      <c r="B49" s="1088"/>
      <c r="C49" s="1089"/>
      <c r="D49" s="1089"/>
      <c r="E49" s="1089"/>
      <c r="F49" s="1089"/>
      <c r="G49" s="1089"/>
      <c r="H49" s="1089"/>
      <c r="I49" s="1089"/>
      <c r="J49" s="1089"/>
      <c r="K49" s="1089"/>
      <c r="L49" s="1089"/>
      <c r="M49" s="1089"/>
      <c r="N49" s="1089"/>
      <c r="O49" s="1089"/>
      <c r="P49" s="1090"/>
      <c r="Q49" s="1100"/>
      <c r="R49" s="1101"/>
      <c r="S49" s="1101"/>
      <c r="T49" s="1101"/>
      <c r="U49" s="1101"/>
      <c r="V49" s="1101"/>
      <c r="W49" s="1101"/>
      <c r="X49" s="1101"/>
      <c r="Y49" s="1101"/>
      <c r="Z49" s="1101"/>
      <c r="AA49" s="1101"/>
      <c r="AB49" s="1101"/>
      <c r="AC49" s="1101"/>
      <c r="AD49" s="1101"/>
      <c r="AE49" s="1102"/>
      <c r="AF49" s="1094"/>
      <c r="AG49" s="1095"/>
      <c r="AH49" s="1095"/>
      <c r="AI49" s="1095"/>
      <c r="AJ49" s="1096"/>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3"/>
      <c r="BF49" s="1083"/>
      <c r="BG49" s="1083"/>
      <c r="BH49" s="1083"/>
      <c r="BI49" s="1084"/>
      <c r="BJ49" s="254"/>
      <c r="BK49" s="254"/>
      <c r="BL49" s="254"/>
      <c r="BM49" s="254"/>
      <c r="BN49" s="254"/>
      <c r="BO49" s="267"/>
      <c r="BP49" s="267"/>
      <c r="BQ49" s="264">
        <v>43</v>
      </c>
      <c r="BR49" s="265"/>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8"/>
    </row>
    <row r="50" spans="1:131" s="249" customFormat="1" ht="26.25" customHeight="1" x14ac:dyDescent="0.15">
      <c r="A50" s="263">
        <v>23</v>
      </c>
      <c r="B50" s="1088"/>
      <c r="C50" s="1089"/>
      <c r="D50" s="1089"/>
      <c r="E50" s="1089"/>
      <c r="F50" s="1089"/>
      <c r="G50" s="1089"/>
      <c r="H50" s="1089"/>
      <c r="I50" s="1089"/>
      <c r="J50" s="1089"/>
      <c r="K50" s="1089"/>
      <c r="L50" s="1089"/>
      <c r="M50" s="1089"/>
      <c r="N50" s="1089"/>
      <c r="O50" s="1089"/>
      <c r="P50" s="1090"/>
      <c r="Q50" s="1091"/>
      <c r="R50" s="1092"/>
      <c r="S50" s="1092"/>
      <c r="T50" s="1092"/>
      <c r="U50" s="1092"/>
      <c r="V50" s="1092"/>
      <c r="W50" s="1092"/>
      <c r="X50" s="1092"/>
      <c r="Y50" s="1092"/>
      <c r="Z50" s="1092"/>
      <c r="AA50" s="1092"/>
      <c r="AB50" s="1092"/>
      <c r="AC50" s="1092"/>
      <c r="AD50" s="1092"/>
      <c r="AE50" s="1093"/>
      <c r="AF50" s="1094"/>
      <c r="AG50" s="1095"/>
      <c r="AH50" s="1095"/>
      <c r="AI50" s="1095"/>
      <c r="AJ50" s="1096"/>
      <c r="AK50" s="1097"/>
      <c r="AL50" s="1092"/>
      <c r="AM50" s="1092"/>
      <c r="AN50" s="1092"/>
      <c r="AO50" s="1092"/>
      <c r="AP50" s="1092"/>
      <c r="AQ50" s="1092"/>
      <c r="AR50" s="1092"/>
      <c r="AS50" s="1092"/>
      <c r="AT50" s="1092"/>
      <c r="AU50" s="1092"/>
      <c r="AV50" s="1092"/>
      <c r="AW50" s="1092"/>
      <c r="AX50" s="1092"/>
      <c r="AY50" s="1092"/>
      <c r="AZ50" s="1098"/>
      <c r="BA50" s="1098"/>
      <c r="BB50" s="1098"/>
      <c r="BC50" s="1098"/>
      <c r="BD50" s="1098"/>
      <c r="BE50" s="1083"/>
      <c r="BF50" s="1083"/>
      <c r="BG50" s="1083"/>
      <c r="BH50" s="1083"/>
      <c r="BI50" s="1084"/>
      <c r="BJ50" s="254"/>
      <c r="BK50" s="254"/>
      <c r="BL50" s="254"/>
      <c r="BM50" s="254"/>
      <c r="BN50" s="254"/>
      <c r="BO50" s="267"/>
      <c r="BP50" s="267"/>
      <c r="BQ50" s="264">
        <v>44</v>
      </c>
      <c r="BR50" s="265"/>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8"/>
    </row>
    <row r="51" spans="1:131" s="249" customFormat="1" ht="26.25" customHeight="1" x14ac:dyDescent="0.15">
      <c r="A51" s="263">
        <v>24</v>
      </c>
      <c r="B51" s="1088"/>
      <c r="C51" s="1089"/>
      <c r="D51" s="1089"/>
      <c r="E51" s="1089"/>
      <c r="F51" s="1089"/>
      <c r="G51" s="1089"/>
      <c r="H51" s="1089"/>
      <c r="I51" s="1089"/>
      <c r="J51" s="1089"/>
      <c r="K51" s="1089"/>
      <c r="L51" s="1089"/>
      <c r="M51" s="1089"/>
      <c r="N51" s="1089"/>
      <c r="O51" s="1089"/>
      <c r="P51" s="1090"/>
      <c r="Q51" s="1091"/>
      <c r="R51" s="1092"/>
      <c r="S51" s="1092"/>
      <c r="T51" s="1092"/>
      <c r="U51" s="1092"/>
      <c r="V51" s="1092"/>
      <c r="W51" s="1092"/>
      <c r="X51" s="1092"/>
      <c r="Y51" s="1092"/>
      <c r="Z51" s="1092"/>
      <c r="AA51" s="1092"/>
      <c r="AB51" s="1092"/>
      <c r="AC51" s="1092"/>
      <c r="AD51" s="1092"/>
      <c r="AE51" s="1093"/>
      <c r="AF51" s="1094"/>
      <c r="AG51" s="1095"/>
      <c r="AH51" s="1095"/>
      <c r="AI51" s="1095"/>
      <c r="AJ51" s="1096"/>
      <c r="AK51" s="1097"/>
      <c r="AL51" s="1092"/>
      <c r="AM51" s="1092"/>
      <c r="AN51" s="1092"/>
      <c r="AO51" s="1092"/>
      <c r="AP51" s="1092"/>
      <c r="AQ51" s="1092"/>
      <c r="AR51" s="1092"/>
      <c r="AS51" s="1092"/>
      <c r="AT51" s="1092"/>
      <c r="AU51" s="1092"/>
      <c r="AV51" s="1092"/>
      <c r="AW51" s="1092"/>
      <c r="AX51" s="1092"/>
      <c r="AY51" s="1092"/>
      <c r="AZ51" s="1098"/>
      <c r="BA51" s="1098"/>
      <c r="BB51" s="1098"/>
      <c r="BC51" s="1098"/>
      <c r="BD51" s="1098"/>
      <c r="BE51" s="1083"/>
      <c r="BF51" s="1083"/>
      <c r="BG51" s="1083"/>
      <c r="BH51" s="1083"/>
      <c r="BI51" s="1084"/>
      <c r="BJ51" s="254"/>
      <c r="BK51" s="254"/>
      <c r="BL51" s="254"/>
      <c r="BM51" s="254"/>
      <c r="BN51" s="254"/>
      <c r="BO51" s="267"/>
      <c r="BP51" s="267"/>
      <c r="BQ51" s="264">
        <v>45</v>
      </c>
      <c r="BR51" s="265"/>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8"/>
    </row>
    <row r="52" spans="1:131" s="249" customFormat="1" ht="26.25" customHeight="1" x14ac:dyDescent="0.15">
      <c r="A52" s="263">
        <v>25</v>
      </c>
      <c r="B52" s="1088"/>
      <c r="C52" s="1089"/>
      <c r="D52" s="1089"/>
      <c r="E52" s="1089"/>
      <c r="F52" s="1089"/>
      <c r="G52" s="1089"/>
      <c r="H52" s="1089"/>
      <c r="I52" s="1089"/>
      <c r="J52" s="1089"/>
      <c r="K52" s="1089"/>
      <c r="L52" s="1089"/>
      <c r="M52" s="1089"/>
      <c r="N52" s="1089"/>
      <c r="O52" s="1089"/>
      <c r="P52" s="1090"/>
      <c r="Q52" s="1091"/>
      <c r="R52" s="1092"/>
      <c r="S52" s="1092"/>
      <c r="T52" s="1092"/>
      <c r="U52" s="1092"/>
      <c r="V52" s="1092"/>
      <c r="W52" s="1092"/>
      <c r="X52" s="1092"/>
      <c r="Y52" s="1092"/>
      <c r="Z52" s="1092"/>
      <c r="AA52" s="1092"/>
      <c r="AB52" s="1092"/>
      <c r="AC52" s="1092"/>
      <c r="AD52" s="1092"/>
      <c r="AE52" s="1093"/>
      <c r="AF52" s="1094"/>
      <c r="AG52" s="1095"/>
      <c r="AH52" s="1095"/>
      <c r="AI52" s="1095"/>
      <c r="AJ52" s="1096"/>
      <c r="AK52" s="1097"/>
      <c r="AL52" s="1092"/>
      <c r="AM52" s="1092"/>
      <c r="AN52" s="1092"/>
      <c r="AO52" s="1092"/>
      <c r="AP52" s="1092"/>
      <c r="AQ52" s="1092"/>
      <c r="AR52" s="1092"/>
      <c r="AS52" s="1092"/>
      <c r="AT52" s="1092"/>
      <c r="AU52" s="1092"/>
      <c r="AV52" s="1092"/>
      <c r="AW52" s="1092"/>
      <c r="AX52" s="1092"/>
      <c r="AY52" s="1092"/>
      <c r="AZ52" s="1098"/>
      <c r="BA52" s="1098"/>
      <c r="BB52" s="1098"/>
      <c r="BC52" s="1098"/>
      <c r="BD52" s="1098"/>
      <c r="BE52" s="1083"/>
      <c r="BF52" s="1083"/>
      <c r="BG52" s="1083"/>
      <c r="BH52" s="1083"/>
      <c r="BI52" s="1084"/>
      <c r="BJ52" s="254"/>
      <c r="BK52" s="254"/>
      <c r="BL52" s="254"/>
      <c r="BM52" s="254"/>
      <c r="BN52" s="254"/>
      <c r="BO52" s="267"/>
      <c r="BP52" s="267"/>
      <c r="BQ52" s="264">
        <v>46</v>
      </c>
      <c r="BR52" s="265"/>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8"/>
    </row>
    <row r="53" spans="1:131" s="249" customFormat="1" ht="26.25" customHeight="1" x14ac:dyDescent="0.15">
      <c r="A53" s="263">
        <v>26</v>
      </c>
      <c r="B53" s="1088"/>
      <c r="C53" s="1089"/>
      <c r="D53" s="1089"/>
      <c r="E53" s="1089"/>
      <c r="F53" s="1089"/>
      <c r="G53" s="1089"/>
      <c r="H53" s="1089"/>
      <c r="I53" s="1089"/>
      <c r="J53" s="1089"/>
      <c r="K53" s="1089"/>
      <c r="L53" s="1089"/>
      <c r="M53" s="1089"/>
      <c r="N53" s="1089"/>
      <c r="O53" s="1089"/>
      <c r="P53" s="1090"/>
      <c r="Q53" s="1091"/>
      <c r="R53" s="1092"/>
      <c r="S53" s="1092"/>
      <c r="T53" s="1092"/>
      <c r="U53" s="1092"/>
      <c r="V53" s="1092"/>
      <c r="W53" s="1092"/>
      <c r="X53" s="1092"/>
      <c r="Y53" s="1092"/>
      <c r="Z53" s="1092"/>
      <c r="AA53" s="1092"/>
      <c r="AB53" s="1092"/>
      <c r="AC53" s="1092"/>
      <c r="AD53" s="1092"/>
      <c r="AE53" s="1093"/>
      <c r="AF53" s="1094"/>
      <c r="AG53" s="1095"/>
      <c r="AH53" s="1095"/>
      <c r="AI53" s="1095"/>
      <c r="AJ53" s="1096"/>
      <c r="AK53" s="1097"/>
      <c r="AL53" s="1092"/>
      <c r="AM53" s="1092"/>
      <c r="AN53" s="1092"/>
      <c r="AO53" s="1092"/>
      <c r="AP53" s="1092"/>
      <c r="AQ53" s="1092"/>
      <c r="AR53" s="1092"/>
      <c r="AS53" s="1092"/>
      <c r="AT53" s="1092"/>
      <c r="AU53" s="1092"/>
      <c r="AV53" s="1092"/>
      <c r="AW53" s="1092"/>
      <c r="AX53" s="1092"/>
      <c r="AY53" s="1092"/>
      <c r="AZ53" s="1098"/>
      <c r="BA53" s="1098"/>
      <c r="BB53" s="1098"/>
      <c r="BC53" s="1098"/>
      <c r="BD53" s="1098"/>
      <c r="BE53" s="1083"/>
      <c r="BF53" s="1083"/>
      <c r="BG53" s="1083"/>
      <c r="BH53" s="1083"/>
      <c r="BI53" s="1084"/>
      <c r="BJ53" s="254"/>
      <c r="BK53" s="254"/>
      <c r="BL53" s="254"/>
      <c r="BM53" s="254"/>
      <c r="BN53" s="254"/>
      <c r="BO53" s="267"/>
      <c r="BP53" s="267"/>
      <c r="BQ53" s="264">
        <v>47</v>
      </c>
      <c r="BR53" s="265"/>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8"/>
    </row>
    <row r="54" spans="1:131" s="249" customFormat="1" ht="26.25" customHeight="1" x14ac:dyDescent="0.15">
      <c r="A54" s="263">
        <v>27</v>
      </c>
      <c r="B54" s="1088"/>
      <c r="C54" s="1089"/>
      <c r="D54" s="1089"/>
      <c r="E54" s="1089"/>
      <c r="F54" s="1089"/>
      <c r="G54" s="1089"/>
      <c r="H54" s="1089"/>
      <c r="I54" s="1089"/>
      <c r="J54" s="1089"/>
      <c r="K54" s="1089"/>
      <c r="L54" s="1089"/>
      <c r="M54" s="1089"/>
      <c r="N54" s="1089"/>
      <c r="O54" s="1089"/>
      <c r="P54" s="1090"/>
      <c r="Q54" s="1091"/>
      <c r="R54" s="1092"/>
      <c r="S54" s="1092"/>
      <c r="T54" s="1092"/>
      <c r="U54" s="1092"/>
      <c r="V54" s="1092"/>
      <c r="W54" s="1092"/>
      <c r="X54" s="1092"/>
      <c r="Y54" s="1092"/>
      <c r="Z54" s="1092"/>
      <c r="AA54" s="1092"/>
      <c r="AB54" s="1092"/>
      <c r="AC54" s="1092"/>
      <c r="AD54" s="1092"/>
      <c r="AE54" s="1093"/>
      <c r="AF54" s="1094"/>
      <c r="AG54" s="1095"/>
      <c r="AH54" s="1095"/>
      <c r="AI54" s="1095"/>
      <c r="AJ54" s="1096"/>
      <c r="AK54" s="1097"/>
      <c r="AL54" s="1092"/>
      <c r="AM54" s="1092"/>
      <c r="AN54" s="1092"/>
      <c r="AO54" s="1092"/>
      <c r="AP54" s="1092"/>
      <c r="AQ54" s="1092"/>
      <c r="AR54" s="1092"/>
      <c r="AS54" s="1092"/>
      <c r="AT54" s="1092"/>
      <c r="AU54" s="1092"/>
      <c r="AV54" s="1092"/>
      <c r="AW54" s="1092"/>
      <c r="AX54" s="1092"/>
      <c r="AY54" s="1092"/>
      <c r="AZ54" s="1098"/>
      <c r="BA54" s="1098"/>
      <c r="BB54" s="1098"/>
      <c r="BC54" s="1098"/>
      <c r="BD54" s="1098"/>
      <c r="BE54" s="1083"/>
      <c r="BF54" s="1083"/>
      <c r="BG54" s="1083"/>
      <c r="BH54" s="1083"/>
      <c r="BI54" s="1084"/>
      <c r="BJ54" s="254"/>
      <c r="BK54" s="254"/>
      <c r="BL54" s="254"/>
      <c r="BM54" s="254"/>
      <c r="BN54" s="254"/>
      <c r="BO54" s="267"/>
      <c r="BP54" s="267"/>
      <c r="BQ54" s="264">
        <v>48</v>
      </c>
      <c r="BR54" s="265"/>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8"/>
    </row>
    <row r="55" spans="1:131" s="249" customFormat="1" ht="26.25" customHeight="1" x14ac:dyDescent="0.15">
      <c r="A55" s="263">
        <v>28</v>
      </c>
      <c r="B55" s="1088"/>
      <c r="C55" s="1089"/>
      <c r="D55" s="1089"/>
      <c r="E55" s="1089"/>
      <c r="F55" s="1089"/>
      <c r="G55" s="1089"/>
      <c r="H55" s="1089"/>
      <c r="I55" s="1089"/>
      <c r="J55" s="1089"/>
      <c r="K55" s="1089"/>
      <c r="L55" s="1089"/>
      <c r="M55" s="1089"/>
      <c r="N55" s="1089"/>
      <c r="O55" s="1089"/>
      <c r="P55" s="1090"/>
      <c r="Q55" s="1091"/>
      <c r="R55" s="1092"/>
      <c r="S55" s="1092"/>
      <c r="T55" s="1092"/>
      <c r="U55" s="1092"/>
      <c r="V55" s="1092"/>
      <c r="W55" s="1092"/>
      <c r="X55" s="1092"/>
      <c r="Y55" s="1092"/>
      <c r="Z55" s="1092"/>
      <c r="AA55" s="1092"/>
      <c r="AB55" s="1092"/>
      <c r="AC55" s="1092"/>
      <c r="AD55" s="1092"/>
      <c r="AE55" s="1093"/>
      <c r="AF55" s="1094"/>
      <c r="AG55" s="1095"/>
      <c r="AH55" s="1095"/>
      <c r="AI55" s="1095"/>
      <c r="AJ55" s="1096"/>
      <c r="AK55" s="1097"/>
      <c r="AL55" s="1092"/>
      <c r="AM55" s="1092"/>
      <c r="AN55" s="1092"/>
      <c r="AO55" s="1092"/>
      <c r="AP55" s="1092"/>
      <c r="AQ55" s="1092"/>
      <c r="AR55" s="1092"/>
      <c r="AS55" s="1092"/>
      <c r="AT55" s="1092"/>
      <c r="AU55" s="1092"/>
      <c r="AV55" s="1092"/>
      <c r="AW55" s="1092"/>
      <c r="AX55" s="1092"/>
      <c r="AY55" s="1092"/>
      <c r="AZ55" s="1098"/>
      <c r="BA55" s="1098"/>
      <c r="BB55" s="1098"/>
      <c r="BC55" s="1098"/>
      <c r="BD55" s="1098"/>
      <c r="BE55" s="1083"/>
      <c r="BF55" s="1083"/>
      <c r="BG55" s="1083"/>
      <c r="BH55" s="1083"/>
      <c r="BI55" s="1084"/>
      <c r="BJ55" s="254"/>
      <c r="BK55" s="254"/>
      <c r="BL55" s="254"/>
      <c r="BM55" s="254"/>
      <c r="BN55" s="254"/>
      <c r="BO55" s="267"/>
      <c r="BP55" s="267"/>
      <c r="BQ55" s="264">
        <v>49</v>
      </c>
      <c r="BR55" s="265"/>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8"/>
    </row>
    <row r="56" spans="1:131" s="249" customFormat="1" ht="26.25" customHeight="1" x14ac:dyDescent="0.15">
      <c r="A56" s="263">
        <v>29</v>
      </c>
      <c r="B56" s="1088"/>
      <c r="C56" s="1089"/>
      <c r="D56" s="1089"/>
      <c r="E56" s="1089"/>
      <c r="F56" s="1089"/>
      <c r="G56" s="1089"/>
      <c r="H56" s="1089"/>
      <c r="I56" s="1089"/>
      <c r="J56" s="1089"/>
      <c r="K56" s="1089"/>
      <c r="L56" s="1089"/>
      <c r="M56" s="1089"/>
      <c r="N56" s="1089"/>
      <c r="O56" s="1089"/>
      <c r="P56" s="1090"/>
      <c r="Q56" s="1091"/>
      <c r="R56" s="1092"/>
      <c r="S56" s="1092"/>
      <c r="T56" s="1092"/>
      <c r="U56" s="1092"/>
      <c r="V56" s="1092"/>
      <c r="W56" s="1092"/>
      <c r="X56" s="1092"/>
      <c r="Y56" s="1092"/>
      <c r="Z56" s="1092"/>
      <c r="AA56" s="1092"/>
      <c r="AB56" s="1092"/>
      <c r="AC56" s="1092"/>
      <c r="AD56" s="1092"/>
      <c r="AE56" s="1093"/>
      <c r="AF56" s="1094"/>
      <c r="AG56" s="1095"/>
      <c r="AH56" s="1095"/>
      <c r="AI56" s="1095"/>
      <c r="AJ56" s="1096"/>
      <c r="AK56" s="1097"/>
      <c r="AL56" s="1092"/>
      <c r="AM56" s="1092"/>
      <c r="AN56" s="1092"/>
      <c r="AO56" s="1092"/>
      <c r="AP56" s="1092"/>
      <c r="AQ56" s="1092"/>
      <c r="AR56" s="1092"/>
      <c r="AS56" s="1092"/>
      <c r="AT56" s="1092"/>
      <c r="AU56" s="1092"/>
      <c r="AV56" s="1092"/>
      <c r="AW56" s="1092"/>
      <c r="AX56" s="1092"/>
      <c r="AY56" s="1092"/>
      <c r="AZ56" s="1098"/>
      <c r="BA56" s="1098"/>
      <c r="BB56" s="1098"/>
      <c r="BC56" s="1098"/>
      <c r="BD56" s="1098"/>
      <c r="BE56" s="1083"/>
      <c r="BF56" s="1083"/>
      <c r="BG56" s="1083"/>
      <c r="BH56" s="1083"/>
      <c r="BI56" s="1084"/>
      <c r="BJ56" s="254"/>
      <c r="BK56" s="254"/>
      <c r="BL56" s="254"/>
      <c r="BM56" s="254"/>
      <c r="BN56" s="254"/>
      <c r="BO56" s="267"/>
      <c r="BP56" s="267"/>
      <c r="BQ56" s="264">
        <v>50</v>
      </c>
      <c r="BR56" s="265"/>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8"/>
    </row>
    <row r="57" spans="1:131" s="249" customFormat="1" ht="26.25" customHeight="1" x14ac:dyDescent="0.15">
      <c r="A57" s="263">
        <v>30</v>
      </c>
      <c r="B57" s="1088"/>
      <c r="C57" s="1089"/>
      <c r="D57" s="1089"/>
      <c r="E57" s="1089"/>
      <c r="F57" s="1089"/>
      <c r="G57" s="1089"/>
      <c r="H57" s="1089"/>
      <c r="I57" s="1089"/>
      <c r="J57" s="1089"/>
      <c r="K57" s="1089"/>
      <c r="L57" s="1089"/>
      <c r="M57" s="1089"/>
      <c r="N57" s="1089"/>
      <c r="O57" s="1089"/>
      <c r="P57" s="1090"/>
      <c r="Q57" s="1091"/>
      <c r="R57" s="1092"/>
      <c r="S57" s="1092"/>
      <c r="T57" s="1092"/>
      <c r="U57" s="1092"/>
      <c r="V57" s="1092"/>
      <c r="W57" s="1092"/>
      <c r="X57" s="1092"/>
      <c r="Y57" s="1092"/>
      <c r="Z57" s="1092"/>
      <c r="AA57" s="1092"/>
      <c r="AB57" s="1092"/>
      <c r="AC57" s="1092"/>
      <c r="AD57" s="1092"/>
      <c r="AE57" s="1093"/>
      <c r="AF57" s="1094"/>
      <c r="AG57" s="1095"/>
      <c r="AH57" s="1095"/>
      <c r="AI57" s="1095"/>
      <c r="AJ57" s="1096"/>
      <c r="AK57" s="1097"/>
      <c r="AL57" s="1092"/>
      <c r="AM57" s="1092"/>
      <c r="AN57" s="1092"/>
      <c r="AO57" s="1092"/>
      <c r="AP57" s="1092"/>
      <c r="AQ57" s="1092"/>
      <c r="AR57" s="1092"/>
      <c r="AS57" s="1092"/>
      <c r="AT57" s="1092"/>
      <c r="AU57" s="1092"/>
      <c r="AV57" s="1092"/>
      <c r="AW57" s="1092"/>
      <c r="AX57" s="1092"/>
      <c r="AY57" s="1092"/>
      <c r="AZ57" s="1098"/>
      <c r="BA57" s="1098"/>
      <c r="BB57" s="1098"/>
      <c r="BC57" s="1098"/>
      <c r="BD57" s="1098"/>
      <c r="BE57" s="1083"/>
      <c r="BF57" s="1083"/>
      <c r="BG57" s="1083"/>
      <c r="BH57" s="1083"/>
      <c r="BI57" s="1084"/>
      <c r="BJ57" s="254"/>
      <c r="BK57" s="254"/>
      <c r="BL57" s="254"/>
      <c r="BM57" s="254"/>
      <c r="BN57" s="254"/>
      <c r="BO57" s="267"/>
      <c r="BP57" s="267"/>
      <c r="BQ57" s="264">
        <v>51</v>
      </c>
      <c r="BR57" s="265"/>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8"/>
    </row>
    <row r="58" spans="1:131" s="249" customFormat="1" ht="26.25" customHeight="1" x14ac:dyDescent="0.15">
      <c r="A58" s="263">
        <v>31</v>
      </c>
      <c r="B58" s="1088"/>
      <c r="C58" s="1089"/>
      <c r="D58" s="1089"/>
      <c r="E58" s="1089"/>
      <c r="F58" s="1089"/>
      <c r="G58" s="1089"/>
      <c r="H58" s="1089"/>
      <c r="I58" s="1089"/>
      <c r="J58" s="1089"/>
      <c r="K58" s="1089"/>
      <c r="L58" s="1089"/>
      <c r="M58" s="1089"/>
      <c r="N58" s="1089"/>
      <c r="O58" s="1089"/>
      <c r="P58" s="1090"/>
      <c r="Q58" s="1091"/>
      <c r="R58" s="1092"/>
      <c r="S58" s="1092"/>
      <c r="T58" s="1092"/>
      <c r="U58" s="1092"/>
      <c r="V58" s="1092"/>
      <c r="W58" s="1092"/>
      <c r="X58" s="1092"/>
      <c r="Y58" s="1092"/>
      <c r="Z58" s="1092"/>
      <c r="AA58" s="1092"/>
      <c r="AB58" s="1092"/>
      <c r="AC58" s="1092"/>
      <c r="AD58" s="1092"/>
      <c r="AE58" s="1093"/>
      <c r="AF58" s="1094"/>
      <c r="AG58" s="1095"/>
      <c r="AH58" s="1095"/>
      <c r="AI58" s="1095"/>
      <c r="AJ58" s="1096"/>
      <c r="AK58" s="1097"/>
      <c r="AL58" s="1092"/>
      <c r="AM58" s="1092"/>
      <c r="AN58" s="1092"/>
      <c r="AO58" s="1092"/>
      <c r="AP58" s="1092"/>
      <c r="AQ58" s="1092"/>
      <c r="AR58" s="1092"/>
      <c r="AS58" s="1092"/>
      <c r="AT58" s="1092"/>
      <c r="AU58" s="1092"/>
      <c r="AV58" s="1092"/>
      <c r="AW58" s="1092"/>
      <c r="AX58" s="1092"/>
      <c r="AY58" s="1092"/>
      <c r="AZ58" s="1098"/>
      <c r="BA58" s="1098"/>
      <c r="BB58" s="1098"/>
      <c r="BC58" s="1098"/>
      <c r="BD58" s="1098"/>
      <c r="BE58" s="1083"/>
      <c r="BF58" s="1083"/>
      <c r="BG58" s="1083"/>
      <c r="BH58" s="1083"/>
      <c r="BI58" s="1084"/>
      <c r="BJ58" s="254"/>
      <c r="BK58" s="254"/>
      <c r="BL58" s="254"/>
      <c r="BM58" s="254"/>
      <c r="BN58" s="254"/>
      <c r="BO58" s="267"/>
      <c r="BP58" s="267"/>
      <c r="BQ58" s="264">
        <v>52</v>
      </c>
      <c r="BR58" s="265"/>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8"/>
    </row>
    <row r="59" spans="1:131" s="249" customFormat="1" ht="26.25" customHeight="1" x14ac:dyDescent="0.15">
      <c r="A59" s="263">
        <v>32</v>
      </c>
      <c r="B59" s="1088"/>
      <c r="C59" s="1089"/>
      <c r="D59" s="1089"/>
      <c r="E59" s="1089"/>
      <c r="F59" s="1089"/>
      <c r="G59" s="1089"/>
      <c r="H59" s="1089"/>
      <c r="I59" s="1089"/>
      <c r="J59" s="1089"/>
      <c r="K59" s="1089"/>
      <c r="L59" s="1089"/>
      <c r="M59" s="1089"/>
      <c r="N59" s="1089"/>
      <c r="O59" s="1089"/>
      <c r="P59" s="1090"/>
      <c r="Q59" s="1091"/>
      <c r="R59" s="1092"/>
      <c r="S59" s="1092"/>
      <c r="T59" s="1092"/>
      <c r="U59" s="1092"/>
      <c r="V59" s="1092"/>
      <c r="W59" s="1092"/>
      <c r="X59" s="1092"/>
      <c r="Y59" s="1092"/>
      <c r="Z59" s="1092"/>
      <c r="AA59" s="1092"/>
      <c r="AB59" s="1092"/>
      <c r="AC59" s="1092"/>
      <c r="AD59" s="1092"/>
      <c r="AE59" s="1093"/>
      <c r="AF59" s="1094"/>
      <c r="AG59" s="1095"/>
      <c r="AH59" s="1095"/>
      <c r="AI59" s="1095"/>
      <c r="AJ59" s="1096"/>
      <c r="AK59" s="1097"/>
      <c r="AL59" s="1092"/>
      <c r="AM59" s="1092"/>
      <c r="AN59" s="1092"/>
      <c r="AO59" s="1092"/>
      <c r="AP59" s="1092"/>
      <c r="AQ59" s="1092"/>
      <c r="AR59" s="1092"/>
      <c r="AS59" s="1092"/>
      <c r="AT59" s="1092"/>
      <c r="AU59" s="1092"/>
      <c r="AV59" s="1092"/>
      <c r="AW59" s="1092"/>
      <c r="AX59" s="1092"/>
      <c r="AY59" s="1092"/>
      <c r="AZ59" s="1098"/>
      <c r="BA59" s="1098"/>
      <c r="BB59" s="1098"/>
      <c r="BC59" s="1098"/>
      <c r="BD59" s="1098"/>
      <c r="BE59" s="1083"/>
      <c r="BF59" s="1083"/>
      <c r="BG59" s="1083"/>
      <c r="BH59" s="1083"/>
      <c r="BI59" s="1084"/>
      <c r="BJ59" s="254"/>
      <c r="BK59" s="254"/>
      <c r="BL59" s="254"/>
      <c r="BM59" s="254"/>
      <c r="BN59" s="254"/>
      <c r="BO59" s="267"/>
      <c r="BP59" s="267"/>
      <c r="BQ59" s="264">
        <v>53</v>
      </c>
      <c r="BR59" s="265"/>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8"/>
    </row>
    <row r="60" spans="1:131" s="249" customFormat="1" ht="26.25" customHeight="1" x14ac:dyDescent="0.15">
      <c r="A60" s="263">
        <v>33</v>
      </c>
      <c r="B60" s="1088"/>
      <c r="C60" s="1089"/>
      <c r="D60" s="1089"/>
      <c r="E60" s="1089"/>
      <c r="F60" s="1089"/>
      <c r="G60" s="1089"/>
      <c r="H60" s="1089"/>
      <c r="I60" s="1089"/>
      <c r="J60" s="1089"/>
      <c r="K60" s="1089"/>
      <c r="L60" s="1089"/>
      <c r="M60" s="1089"/>
      <c r="N60" s="1089"/>
      <c r="O60" s="1089"/>
      <c r="P60" s="1090"/>
      <c r="Q60" s="1091"/>
      <c r="R60" s="1092"/>
      <c r="S60" s="1092"/>
      <c r="T60" s="1092"/>
      <c r="U60" s="1092"/>
      <c r="V60" s="1092"/>
      <c r="W60" s="1092"/>
      <c r="X60" s="1092"/>
      <c r="Y60" s="1092"/>
      <c r="Z60" s="1092"/>
      <c r="AA60" s="1092"/>
      <c r="AB60" s="1092"/>
      <c r="AC60" s="1092"/>
      <c r="AD60" s="1092"/>
      <c r="AE60" s="1093"/>
      <c r="AF60" s="1094"/>
      <c r="AG60" s="1095"/>
      <c r="AH60" s="1095"/>
      <c r="AI60" s="1095"/>
      <c r="AJ60" s="1096"/>
      <c r="AK60" s="1097"/>
      <c r="AL60" s="1092"/>
      <c r="AM60" s="1092"/>
      <c r="AN60" s="1092"/>
      <c r="AO60" s="1092"/>
      <c r="AP60" s="1092"/>
      <c r="AQ60" s="1092"/>
      <c r="AR60" s="1092"/>
      <c r="AS60" s="1092"/>
      <c r="AT60" s="1092"/>
      <c r="AU60" s="1092"/>
      <c r="AV60" s="1092"/>
      <c r="AW60" s="1092"/>
      <c r="AX60" s="1092"/>
      <c r="AY60" s="1092"/>
      <c r="AZ60" s="1098"/>
      <c r="BA60" s="1098"/>
      <c r="BB60" s="1098"/>
      <c r="BC60" s="1098"/>
      <c r="BD60" s="1098"/>
      <c r="BE60" s="1083"/>
      <c r="BF60" s="1083"/>
      <c r="BG60" s="1083"/>
      <c r="BH60" s="1083"/>
      <c r="BI60" s="1084"/>
      <c r="BJ60" s="254"/>
      <c r="BK60" s="254"/>
      <c r="BL60" s="254"/>
      <c r="BM60" s="254"/>
      <c r="BN60" s="254"/>
      <c r="BO60" s="267"/>
      <c r="BP60" s="267"/>
      <c r="BQ60" s="264">
        <v>54</v>
      </c>
      <c r="BR60" s="265"/>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8"/>
    </row>
    <row r="61" spans="1:131" s="249" customFormat="1" ht="26.25" customHeight="1" thickBot="1" x14ac:dyDescent="0.2">
      <c r="A61" s="263">
        <v>34</v>
      </c>
      <c r="B61" s="1088"/>
      <c r="C61" s="1089"/>
      <c r="D61" s="1089"/>
      <c r="E61" s="1089"/>
      <c r="F61" s="1089"/>
      <c r="G61" s="1089"/>
      <c r="H61" s="1089"/>
      <c r="I61" s="1089"/>
      <c r="J61" s="1089"/>
      <c r="K61" s="1089"/>
      <c r="L61" s="1089"/>
      <c r="M61" s="1089"/>
      <c r="N61" s="1089"/>
      <c r="O61" s="1089"/>
      <c r="P61" s="1090"/>
      <c r="Q61" s="1091"/>
      <c r="R61" s="1092"/>
      <c r="S61" s="1092"/>
      <c r="T61" s="1092"/>
      <c r="U61" s="1092"/>
      <c r="V61" s="1092"/>
      <c r="W61" s="1092"/>
      <c r="X61" s="1092"/>
      <c r="Y61" s="1092"/>
      <c r="Z61" s="1092"/>
      <c r="AA61" s="1092"/>
      <c r="AB61" s="1092"/>
      <c r="AC61" s="1092"/>
      <c r="AD61" s="1092"/>
      <c r="AE61" s="1093"/>
      <c r="AF61" s="1094"/>
      <c r="AG61" s="1095"/>
      <c r="AH61" s="1095"/>
      <c r="AI61" s="1095"/>
      <c r="AJ61" s="1096"/>
      <c r="AK61" s="1097"/>
      <c r="AL61" s="1092"/>
      <c r="AM61" s="1092"/>
      <c r="AN61" s="1092"/>
      <c r="AO61" s="1092"/>
      <c r="AP61" s="1092"/>
      <c r="AQ61" s="1092"/>
      <c r="AR61" s="1092"/>
      <c r="AS61" s="1092"/>
      <c r="AT61" s="1092"/>
      <c r="AU61" s="1092"/>
      <c r="AV61" s="1092"/>
      <c r="AW61" s="1092"/>
      <c r="AX61" s="1092"/>
      <c r="AY61" s="1092"/>
      <c r="AZ61" s="1098"/>
      <c r="BA61" s="1098"/>
      <c r="BB61" s="1098"/>
      <c r="BC61" s="1098"/>
      <c r="BD61" s="1098"/>
      <c r="BE61" s="1083"/>
      <c r="BF61" s="1083"/>
      <c r="BG61" s="1083"/>
      <c r="BH61" s="1083"/>
      <c r="BI61" s="1084"/>
      <c r="BJ61" s="254"/>
      <c r="BK61" s="254"/>
      <c r="BL61" s="254"/>
      <c r="BM61" s="254"/>
      <c r="BN61" s="254"/>
      <c r="BO61" s="267"/>
      <c r="BP61" s="267"/>
      <c r="BQ61" s="264">
        <v>55</v>
      </c>
      <c r="BR61" s="265"/>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8"/>
    </row>
    <row r="62" spans="1:131" s="249" customFormat="1" ht="26.25" customHeight="1" x14ac:dyDescent="0.15">
      <c r="A62" s="263">
        <v>35</v>
      </c>
      <c r="B62" s="1088"/>
      <c r="C62" s="1089"/>
      <c r="D62" s="1089"/>
      <c r="E62" s="1089"/>
      <c r="F62" s="1089"/>
      <c r="G62" s="1089"/>
      <c r="H62" s="1089"/>
      <c r="I62" s="1089"/>
      <c r="J62" s="1089"/>
      <c r="K62" s="1089"/>
      <c r="L62" s="1089"/>
      <c r="M62" s="1089"/>
      <c r="N62" s="1089"/>
      <c r="O62" s="1089"/>
      <c r="P62" s="1090"/>
      <c r="Q62" s="1091"/>
      <c r="R62" s="1092"/>
      <c r="S62" s="1092"/>
      <c r="T62" s="1092"/>
      <c r="U62" s="1092"/>
      <c r="V62" s="1092"/>
      <c r="W62" s="1092"/>
      <c r="X62" s="1092"/>
      <c r="Y62" s="1092"/>
      <c r="Z62" s="1092"/>
      <c r="AA62" s="1092"/>
      <c r="AB62" s="1092"/>
      <c r="AC62" s="1092"/>
      <c r="AD62" s="1092"/>
      <c r="AE62" s="1093"/>
      <c r="AF62" s="1094"/>
      <c r="AG62" s="1095"/>
      <c r="AH62" s="1095"/>
      <c r="AI62" s="1095"/>
      <c r="AJ62" s="1096"/>
      <c r="AK62" s="1097"/>
      <c r="AL62" s="1092"/>
      <c r="AM62" s="1092"/>
      <c r="AN62" s="1092"/>
      <c r="AO62" s="1092"/>
      <c r="AP62" s="1092"/>
      <c r="AQ62" s="1092"/>
      <c r="AR62" s="1092"/>
      <c r="AS62" s="1092"/>
      <c r="AT62" s="1092"/>
      <c r="AU62" s="1092"/>
      <c r="AV62" s="1092"/>
      <c r="AW62" s="1092"/>
      <c r="AX62" s="1092"/>
      <c r="AY62" s="1092"/>
      <c r="AZ62" s="1098"/>
      <c r="BA62" s="1098"/>
      <c r="BB62" s="1098"/>
      <c r="BC62" s="1098"/>
      <c r="BD62" s="1098"/>
      <c r="BE62" s="1083"/>
      <c r="BF62" s="1083"/>
      <c r="BG62" s="1083"/>
      <c r="BH62" s="1083"/>
      <c r="BI62" s="1084"/>
      <c r="BJ62" s="1085" t="s">
        <v>411</v>
      </c>
      <c r="BK62" s="1086"/>
      <c r="BL62" s="1086"/>
      <c r="BM62" s="1086"/>
      <c r="BN62" s="1087"/>
      <c r="BO62" s="267"/>
      <c r="BP62" s="267"/>
      <c r="BQ62" s="264">
        <v>56</v>
      </c>
      <c r="BR62" s="265"/>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8"/>
    </row>
    <row r="63" spans="1:131" s="249" customFormat="1" ht="26.25" customHeight="1" thickBot="1" x14ac:dyDescent="0.2">
      <c r="A63" s="266" t="s">
        <v>390</v>
      </c>
      <c r="B63" s="1001" t="s">
        <v>412</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79"/>
      <c r="AF63" s="1080">
        <v>1175</v>
      </c>
      <c r="AG63" s="1016"/>
      <c r="AH63" s="1016"/>
      <c r="AI63" s="1016"/>
      <c r="AJ63" s="1081"/>
      <c r="AK63" s="1082"/>
      <c r="AL63" s="1020"/>
      <c r="AM63" s="1020"/>
      <c r="AN63" s="1020"/>
      <c r="AO63" s="1020"/>
      <c r="AP63" s="1016"/>
      <c r="AQ63" s="1016"/>
      <c r="AR63" s="1016"/>
      <c r="AS63" s="1016"/>
      <c r="AT63" s="1016"/>
      <c r="AU63" s="1016"/>
      <c r="AV63" s="1016"/>
      <c r="AW63" s="1016"/>
      <c r="AX63" s="1016"/>
      <c r="AY63" s="1016"/>
      <c r="AZ63" s="1076"/>
      <c r="BA63" s="1076"/>
      <c r="BB63" s="1076"/>
      <c r="BC63" s="1076"/>
      <c r="BD63" s="1076"/>
      <c r="BE63" s="1017"/>
      <c r="BF63" s="1017"/>
      <c r="BG63" s="1017"/>
      <c r="BH63" s="1017"/>
      <c r="BI63" s="1018"/>
      <c r="BJ63" s="1077" t="s">
        <v>138</v>
      </c>
      <c r="BK63" s="1008"/>
      <c r="BL63" s="1008"/>
      <c r="BM63" s="1008"/>
      <c r="BN63" s="1078"/>
      <c r="BO63" s="267"/>
      <c r="BP63" s="267"/>
      <c r="BQ63" s="264">
        <v>57</v>
      </c>
      <c r="BR63" s="265"/>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8"/>
    </row>
    <row r="65" spans="1:131" s="249" customFormat="1" ht="26.25" customHeight="1" thickBot="1" x14ac:dyDescent="0.2">
      <c r="A65" s="254" t="s">
        <v>413</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8"/>
    </row>
    <row r="66" spans="1:131" s="249" customFormat="1" ht="26.25" customHeight="1" x14ac:dyDescent="0.15">
      <c r="A66" s="1052" t="s">
        <v>414</v>
      </c>
      <c r="B66" s="1053"/>
      <c r="C66" s="1053"/>
      <c r="D66" s="1053"/>
      <c r="E66" s="1053"/>
      <c r="F66" s="1053"/>
      <c r="G66" s="1053"/>
      <c r="H66" s="1053"/>
      <c r="I66" s="1053"/>
      <c r="J66" s="1053"/>
      <c r="K66" s="1053"/>
      <c r="L66" s="1053"/>
      <c r="M66" s="1053"/>
      <c r="N66" s="1053"/>
      <c r="O66" s="1053"/>
      <c r="P66" s="1054"/>
      <c r="Q66" s="1058" t="s">
        <v>415</v>
      </c>
      <c r="R66" s="1059"/>
      <c r="S66" s="1059"/>
      <c r="T66" s="1059"/>
      <c r="U66" s="1060"/>
      <c r="V66" s="1058" t="s">
        <v>395</v>
      </c>
      <c r="W66" s="1059"/>
      <c r="X66" s="1059"/>
      <c r="Y66" s="1059"/>
      <c r="Z66" s="1060"/>
      <c r="AA66" s="1058" t="s">
        <v>416</v>
      </c>
      <c r="AB66" s="1059"/>
      <c r="AC66" s="1059"/>
      <c r="AD66" s="1059"/>
      <c r="AE66" s="1060"/>
      <c r="AF66" s="1064" t="s">
        <v>397</v>
      </c>
      <c r="AG66" s="1065"/>
      <c r="AH66" s="1065"/>
      <c r="AI66" s="1065"/>
      <c r="AJ66" s="1066"/>
      <c r="AK66" s="1058" t="s">
        <v>398</v>
      </c>
      <c r="AL66" s="1053"/>
      <c r="AM66" s="1053"/>
      <c r="AN66" s="1053"/>
      <c r="AO66" s="1054"/>
      <c r="AP66" s="1058" t="s">
        <v>399</v>
      </c>
      <c r="AQ66" s="1059"/>
      <c r="AR66" s="1059"/>
      <c r="AS66" s="1059"/>
      <c r="AT66" s="1060"/>
      <c r="AU66" s="1058" t="s">
        <v>417</v>
      </c>
      <c r="AV66" s="1059"/>
      <c r="AW66" s="1059"/>
      <c r="AX66" s="1059"/>
      <c r="AY66" s="1060"/>
      <c r="AZ66" s="1058" t="s">
        <v>378</v>
      </c>
      <c r="BA66" s="1059"/>
      <c r="BB66" s="1059"/>
      <c r="BC66" s="1059"/>
      <c r="BD66" s="1074"/>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15">
      <c r="A68" s="260">
        <v>1</v>
      </c>
      <c r="B68" s="1042"/>
      <c r="C68" s="1043"/>
      <c r="D68" s="1043"/>
      <c r="E68" s="1043"/>
      <c r="F68" s="1043"/>
      <c r="G68" s="1043"/>
      <c r="H68" s="1043"/>
      <c r="I68" s="1043"/>
      <c r="J68" s="1043"/>
      <c r="K68" s="1043"/>
      <c r="L68" s="1043"/>
      <c r="M68" s="1043"/>
      <c r="N68" s="1043"/>
      <c r="O68" s="1043"/>
      <c r="P68" s="1044"/>
      <c r="Q68" s="1045"/>
      <c r="R68" s="1039"/>
      <c r="S68" s="1039"/>
      <c r="T68" s="1039"/>
      <c r="U68" s="1039"/>
      <c r="V68" s="1039"/>
      <c r="W68" s="1039"/>
      <c r="X68" s="1039"/>
      <c r="Y68" s="1039"/>
      <c r="Z68" s="1039"/>
      <c r="AA68" s="1039"/>
      <c r="AB68" s="1039"/>
      <c r="AC68" s="1039"/>
      <c r="AD68" s="1039"/>
      <c r="AE68" s="1039"/>
      <c r="AF68" s="1039"/>
      <c r="AG68" s="1039"/>
      <c r="AH68" s="1039"/>
      <c r="AI68" s="1039"/>
      <c r="AJ68" s="1039"/>
      <c r="AK68" s="1039"/>
      <c r="AL68" s="1039"/>
      <c r="AM68" s="1039"/>
      <c r="AN68" s="1039"/>
      <c r="AO68" s="1039"/>
      <c r="AP68" s="1039"/>
      <c r="AQ68" s="1039"/>
      <c r="AR68" s="1039"/>
      <c r="AS68" s="1039"/>
      <c r="AT68" s="1039"/>
      <c r="AU68" s="1039"/>
      <c r="AV68" s="1039"/>
      <c r="AW68" s="1039"/>
      <c r="AX68" s="1039"/>
      <c r="AY68" s="1039"/>
      <c r="AZ68" s="1040"/>
      <c r="BA68" s="1040"/>
      <c r="BB68" s="1040"/>
      <c r="BC68" s="1040"/>
      <c r="BD68" s="104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15">
      <c r="A69" s="263">
        <v>2</v>
      </c>
      <c r="B69" s="1031"/>
      <c r="C69" s="1032"/>
      <c r="D69" s="1032"/>
      <c r="E69" s="1032"/>
      <c r="F69" s="1032"/>
      <c r="G69" s="1032"/>
      <c r="H69" s="1032"/>
      <c r="I69" s="1032"/>
      <c r="J69" s="1032"/>
      <c r="K69" s="1032"/>
      <c r="L69" s="1032"/>
      <c r="M69" s="1032"/>
      <c r="N69" s="1032"/>
      <c r="O69" s="1032"/>
      <c r="P69" s="1033"/>
      <c r="Q69" s="1034"/>
      <c r="R69" s="1028"/>
      <c r="S69" s="1028"/>
      <c r="T69" s="1028"/>
      <c r="U69" s="1028"/>
      <c r="V69" s="1028"/>
      <c r="W69" s="1028"/>
      <c r="X69" s="1028"/>
      <c r="Y69" s="1028"/>
      <c r="Z69" s="1028"/>
      <c r="AA69" s="1028"/>
      <c r="AB69" s="1028"/>
      <c r="AC69" s="1028"/>
      <c r="AD69" s="1028"/>
      <c r="AE69" s="1028"/>
      <c r="AF69" s="1028"/>
      <c r="AG69" s="1028"/>
      <c r="AH69" s="1028"/>
      <c r="AI69" s="1028"/>
      <c r="AJ69" s="1028"/>
      <c r="AK69" s="1028"/>
      <c r="AL69" s="1028"/>
      <c r="AM69" s="1028"/>
      <c r="AN69" s="1028"/>
      <c r="AO69" s="1028"/>
      <c r="AP69" s="1028"/>
      <c r="AQ69" s="1028"/>
      <c r="AR69" s="1028"/>
      <c r="AS69" s="1028"/>
      <c r="AT69" s="1028"/>
      <c r="AU69" s="1028"/>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15">
      <c r="A70" s="263">
        <v>3</v>
      </c>
      <c r="B70" s="1031"/>
      <c r="C70" s="1032"/>
      <c r="D70" s="1032"/>
      <c r="E70" s="1032"/>
      <c r="F70" s="1032"/>
      <c r="G70" s="1032"/>
      <c r="H70" s="1032"/>
      <c r="I70" s="1032"/>
      <c r="J70" s="1032"/>
      <c r="K70" s="1032"/>
      <c r="L70" s="1032"/>
      <c r="M70" s="1032"/>
      <c r="N70" s="1032"/>
      <c r="O70" s="1032"/>
      <c r="P70" s="1033"/>
      <c r="Q70" s="1034"/>
      <c r="R70" s="1028"/>
      <c r="S70" s="1028"/>
      <c r="T70" s="1028"/>
      <c r="U70" s="1028"/>
      <c r="V70" s="1028"/>
      <c r="W70" s="1028"/>
      <c r="X70" s="1028"/>
      <c r="Y70" s="1028"/>
      <c r="Z70" s="1028"/>
      <c r="AA70" s="1028"/>
      <c r="AB70" s="1028"/>
      <c r="AC70" s="1028"/>
      <c r="AD70" s="1028"/>
      <c r="AE70" s="1028"/>
      <c r="AF70" s="1028"/>
      <c r="AG70" s="1028"/>
      <c r="AH70" s="1028"/>
      <c r="AI70" s="1028"/>
      <c r="AJ70" s="1028"/>
      <c r="AK70" s="1028"/>
      <c r="AL70" s="1028"/>
      <c r="AM70" s="1028"/>
      <c r="AN70" s="1028"/>
      <c r="AO70" s="1028"/>
      <c r="AP70" s="1028"/>
      <c r="AQ70" s="1028"/>
      <c r="AR70" s="1028"/>
      <c r="AS70" s="1028"/>
      <c r="AT70" s="1028"/>
      <c r="AU70" s="1028"/>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15">
      <c r="A71" s="263">
        <v>4</v>
      </c>
      <c r="B71" s="1031"/>
      <c r="C71" s="1032"/>
      <c r="D71" s="1032"/>
      <c r="E71" s="1032"/>
      <c r="F71" s="1032"/>
      <c r="G71" s="1032"/>
      <c r="H71" s="1032"/>
      <c r="I71" s="1032"/>
      <c r="J71" s="1032"/>
      <c r="K71" s="1032"/>
      <c r="L71" s="1032"/>
      <c r="M71" s="1032"/>
      <c r="N71" s="1032"/>
      <c r="O71" s="1032"/>
      <c r="P71" s="1033"/>
      <c r="Q71" s="1034"/>
      <c r="R71" s="1028"/>
      <c r="S71" s="1028"/>
      <c r="T71" s="1028"/>
      <c r="U71" s="1028"/>
      <c r="V71" s="1028"/>
      <c r="W71" s="1028"/>
      <c r="X71" s="1028"/>
      <c r="Y71" s="1028"/>
      <c r="Z71" s="1028"/>
      <c r="AA71" s="1028"/>
      <c r="AB71" s="1028"/>
      <c r="AC71" s="1028"/>
      <c r="AD71" s="1028"/>
      <c r="AE71" s="1028"/>
      <c r="AF71" s="1028"/>
      <c r="AG71" s="1028"/>
      <c r="AH71" s="1028"/>
      <c r="AI71" s="1028"/>
      <c r="AJ71" s="1028"/>
      <c r="AK71" s="1028"/>
      <c r="AL71" s="1028"/>
      <c r="AM71" s="1028"/>
      <c r="AN71" s="1028"/>
      <c r="AO71" s="1028"/>
      <c r="AP71" s="1028"/>
      <c r="AQ71" s="1028"/>
      <c r="AR71" s="1028"/>
      <c r="AS71" s="1028"/>
      <c r="AT71" s="1028"/>
      <c r="AU71" s="1028"/>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15">
      <c r="A72" s="263">
        <v>5</v>
      </c>
      <c r="B72" s="1031"/>
      <c r="C72" s="1032"/>
      <c r="D72" s="1032"/>
      <c r="E72" s="1032"/>
      <c r="F72" s="1032"/>
      <c r="G72" s="1032"/>
      <c r="H72" s="1032"/>
      <c r="I72" s="1032"/>
      <c r="J72" s="1032"/>
      <c r="K72" s="1032"/>
      <c r="L72" s="1032"/>
      <c r="M72" s="1032"/>
      <c r="N72" s="1032"/>
      <c r="O72" s="1032"/>
      <c r="P72" s="1033"/>
      <c r="Q72" s="1034"/>
      <c r="R72" s="1028"/>
      <c r="S72" s="1028"/>
      <c r="T72" s="1028"/>
      <c r="U72" s="1028"/>
      <c r="V72" s="1028"/>
      <c r="W72" s="1028"/>
      <c r="X72" s="1028"/>
      <c r="Y72" s="1028"/>
      <c r="Z72" s="1028"/>
      <c r="AA72" s="1028"/>
      <c r="AB72" s="1028"/>
      <c r="AC72" s="1028"/>
      <c r="AD72" s="1028"/>
      <c r="AE72" s="1028"/>
      <c r="AF72" s="1028"/>
      <c r="AG72" s="1028"/>
      <c r="AH72" s="1028"/>
      <c r="AI72" s="1028"/>
      <c r="AJ72" s="1028"/>
      <c r="AK72" s="1028"/>
      <c r="AL72" s="1028"/>
      <c r="AM72" s="1028"/>
      <c r="AN72" s="1028"/>
      <c r="AO72" s="1028"/>
      <c r="AP72" s="1028"/>
      <c r="AQ72" s="1028"/>
      <c r="AR72" s="1028"/>
      <c r="AS72" s="1028"/>
      <c r="AT72" s="1028"/>
      <c r="AU72" s="1028"/>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15">
      <c r="A73" s="263">
        <v>6</v>
      </c>
      <c r="B73" s="1031"/>
      <c r="C73" s="1032"/>
      <c r="D73" s="1032"/>
      <c r="E73" s="1032"/>
      <c r="F73" s="1032"/>
      <c r="G73" s="1032"/>
      <c r="H73" s="1032"/>
      <c r="I73" s="1032"/>
      <c r="J73" s="1032"/>
      <c r="K73" s="1032"/>
      <c r="L73" s="1032"/>
      <c r="M73" s="1032"/>
      <c r="N73" s="1032"/>
      <c r="O73" s="1032"/>
      <c r="P73" s="1033"/>
      <c r="Q73" s="1034"/>
      <c r="R73" s="1028"/>
      <c r="S73" s="1028"/>
      <c r="T73" s="1028"/>
      <c r="U73" s="1028"/>
      <c r="V73" s="1028"/>
      <c r="W73" s="1028"/>
      <c r="X73" s="1028"/>
      <c r="Y73" s="1028"/>
      <c r="Z73" s="1028"/>
      <c r="AA73" s="1028"/>
      <c r="AB73" s="1028"/>
      <c r="AC73" s="1028"/>
      <c r="AD73" s="1028"/>
      <c r="AE73" s="1028"/>
      <c r="AF73" s="1028"/>
      <c r="AG73" s="1028"/>
      <c r="AH73" s="1028"/>
      <c r="AI73" s="1028"/>
      <c r="AJ73" s="1028"/>
      <c r="AK73" s="1028"/>
      <c r="AL73" s="1028"/>
      <c r="AM73" s="1028"/>
      <c r="AN73" s="1028"/>
      <c r="AO73" s="1028"/>
      <c r="AP73" s="1028"/>
      <c r="AQ73" s="1028"/>
      <c r="AR73" s="1028"/>
      <c r="AS73" s="1028"/>
      <c r="AT73" s="1028"/>
      <c r="AU73" s="1028"/>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15">
      <c r="A74" s="263">
        <v>7</v>
      </c>
      <c r="B74" s="1031"/>
      <c r="C74" s="1032"/>
      <c r="D74" s="1032"/>
      <c r="E74" s="1032"/>
      <c r="F74" s="1032"/>
      <c r="G74" s="1032"/>
      <c r="H74" s="1032"/>
      <c r="I74" s="1032"/>
      <c r="J74" s="1032"/>
      <c r="K74" s="1032"/>
      <c r="L74" s="1032"/>
      <c r="M74" s="1032"/>
      <c r="N74" s="1032"/>
      <c r="O74" s="1032"/>
      <c r="P74" s="1033"/>
      <c r="Q74" s="1034"/>
      <c r="R74" s="1028"/>
      <c r="S74" s="1028"/>
      <c r="T74" s="1028"/>
      <c r="U74" s="1028"/>
      <c r="V74" s="1028"/>
      <c r="W74" s="1028"/>
      <c r="X74" s="1028"/>
      <c r="Y74" s="1028"/>
      <c r="Z74" s="1028"/>
      <c r="AA74" s="1028"/>
      <c r="AB74" s="1028"/>
      <c r="AC74" s="1028"/>
      <c r="AD74" s="1028"/>
      <c r="AE74" s="1028"/>
      <c r="AF74" s="1028"/>
      <c r="AG74" s="1028"/>
      <c r="AH74" s="1028"/>
      <c r="AI74" s="1028"/>
      <c r="AJ74" s="1028"/>
      <c r="AK74" s="1028"/>
      <c r="AL74" s="1028"/>
      <c r="AM74" s="1028"/>
      <c r="AN74" s="1028"/>
      <c r="AO74" s="1028"/>
      <c r="AP74" s="1028"/>
      <c r="AQ74" s="1028"/>
      <c r="AR74" s="1028"/>
      <c r="AS74" s="1028"/>
      <c r="AT74" s="1028"/>
      <c r="AU74" s="1028"/>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15">
      <c r="A75" s="263">
        <v>8</v>
      </c>
      <c r="B75" s="1031"/>
      <c r="C75" s="1032"/>
      <c r="D75" s="1032"/>
      <c r="E75" s="1032"/>
      <c r="F75" s="1032"/>
      <c r="G75" s="1032"/>
      <c r="H75" s="1032"/>
      <c r="I75" s="1032"/>
      <c r="J75" s="1032"/>
      <c r="K75" s="1032"/>
      <c r="L75" s="1032"/>
      <c r="M75" s="1032"/>
      <c r="N75" s="1032"/>
      <c r="O75" s="1032"/>
      <c r="P75" s="1033"/>
      <c r="Q75" s="1035"/>
      <c r="R75" s="1036"/>
      <c r="S75" s="1036"/>
      <c r="T75" s="1036"/>
      <c r="U75" s="1037"/>
      <c r="V75" s="1038"/>
      <c r="W75" s="1036"/>
      <c r="X75" s="1036"/>
      <c r="Y75" s="1036"/>
      <c r="Z75" s="1037"/>
      <c r="AA75" s="1038"/>
      <c r="AB75" s="1036"/>
      <c r="AC75" s="1036"/>
      <c r="AD75" s="1036"/>
      <c r="AE75" s="1037"/>
      <c r="AF75" s="1038"/>
      <c r="AG75" s="1036"/>
      <c r="AH75" s="1036"/>
      <c r="AI75" s="1036"/>
      <c r="AJ75" s="1037"/>
      <c r="AK75" s="1038"/>
      <c r="AL75" s="1036"/>
      <c r="AM75" s="1036"/>
      <c r="AN75" s="1036"/>
      <c r="AO75" s="1037"/>
      <c r="AP75" s="1038"/>
      <c r="AQ75" s="1036"/>
      <c r="AR75" s="1036"/>
      <c r="AS75" s="1036"/>
      <c r="AT75" s="1037"/>
      <c r="AU75" s="1038"/>
      <c r="AV75" s="1036"/>
      <c r="AW75" s="1036"/>
      <c r="AX75" s="1036"/>
      <c r="AY75" s="1037"/>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15">
      <c r="A76" s="263">
        <v>9</v>
      </c>
      <c r="B76" s="1031"/>
      <c r="C76" s="1032"/>
      <c r="D76" s="1032"/>
      <c r="E76" s="1032"/>
      <c r="F76" s="1032"/>
      <c r="G76" s="1032"/>
      <c r="H76" s="1032"/>
      <c r="I76" s="1032"/>
      <c r="J76" s="1032"/>
      <c r="K76" s="1032"/>
      <c r="L76" s="1032"/>
      <c r="M76" s="1032"/>
      <c r="N76" s="1032"/>
      <c r="O76" s="1032"/>
      <c r="P76" s="1033"/>
      <c r="Q76" s="1035"/>
      <c r="R76" s="1036"/>
      <c r="S76" s="1036"/>
      <c r="T76" s="1036"/>
      <c r="U76" s="1037"/>
      <c r="V76" s="1038"/>
      <c r="W76" s="1036"/>
      <c r="X76" s="1036"/>
      <c r="Y76" s="1036"/>
      <c r="Z76" s="1037"/>
      <c r="AA76" s="1038"/>
      <c r="AB76" s="1036"/>
      <c r="AC76" s="1036"/>
      <c r="AD76" s="1036"/>
      <c r="AE76" s="1037"/>
      <c r="AF76" s="1038"/>
      <c r="AG76" s="1036"/>
      <c r="AH76" s="1036"/>
      <c r="AI76" s="1036"/>
      <c r="AJ76" s="1037"/>
      <c r="AK76" s="1038"/>
      <c r="AL76" s="1036"/>
      <c r="AM76" s="1036"/>
      <c r="AN76" s="1036"/>
      <c r="AO76" s="1037"/>
      <c r="AP76" s="1038"/>
      <c r="AQ76" s="1036"/>
      <c r="AR76" s="1036"/>
      <c r="AS76" s="1036"/>
      <c r="AT76" s="1037"/>
      <c r="AU76" s="1038"/>
      <c r="AV76" s="1036"/>
      <c r="AW76" s="1036"/>
      <c r="AX76" s="1036"/>
      <c r="AY76" s="1037"/>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15">
      <c r="A77" s="263">
        <v>10</v>
      </c>
      <c r="B77" s="1031"/>
      <c r="C77" s="1032"/>
      <c r="D77" s="1032"/>
      <c r="E77" s="1032"/>
      <c r="F77" s="1032"/>
      <c r="G77" s="1032"/>
      <c r="H77" s="1032"/>
      <c r="I77" s="1032"/>
      <c r="J77" s="1032"/>
      <c r="K77" s="1032"/>
      <c r="L77" s="1032"/>
      <c r="M77" s="1032"/>
      <c r="N77" s="1032"/>
      <c r="O77" s="1032"/>
      <c r="P77" s="1033"/>
      <c r="Q77" s="1035"/>
      <c r="R77" s="1036"/>
      <c r="S77" s="1036"/>
      <c r="T77" s="1036"/>
      <c r="U77" s="1037"/>
      <c r="V77" s="1038"/>
      <c r="W77" s="1036"/>
      <c r="X77" s="1036"/>
      <c r="Y77" s="1036"/>
      <c r="Z77" s="1037"/>
      <c r="AA77" s="1038"/>
      <c r="AB77" s="1036"/>
      <c r="AC77" s="1036"/>
      <c r="AD77" s="1036"/>
      <c r="AE77" s="1037"/>
      <c r="AF77" s="1038"/>
      <c r="AG77" s="1036"/>
      <c r="AH77" s="1036"/>
      <c r="AI77" s="1036"/>
      <c r="AJ77" s="1037"/>
      <c r="AK77" s="1038"/>
      <c r="AL77" s="1036"/>
      <c r="AM77" s="1036"/>
      <c r="AN77" s="1036"/>
      <c r="AO77" s="1037"/>
      <c r="AP77" s="1038"/>
      <c r="AQ77" s="1036"/>
      <c r="AR77" s="1036"/>
      <c r="AS77" s="1036"/>
      <c r="AT77" s="1037"/>
      <c r="AU77" s="1038"/>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15">
      <c r="A78" s="263">
        <v>11</v>
      </c>
      <c r="B78" s="1031"/>
      <c r="C78" s="1032"/>
      <c r="D78" s="1032"/>
      <c r="E78" s="1032"/>
      <c r="F78" s="1032"/>
      <c r="G78" s="1032"/>
      <c r="H78" s="1032"/>
      <c r="I78" s="1032"/>
      <c r="J78" s="1032"/>
      <c r="K78" s="1032"/>
      <c r="L78" s="1032"/>
      <c r="M78" s="1032"/>
      <c r="N78" s="1032"/>
      <c r="O78" s="1032"/>
      <c r="P78" s="1033"/>
      <c r="Q78" s="1034"/>
      <c r="R78" s="1028"/>
      <c r="S78" s="1028"/>
      <c r="T78" s="1028"/>
      <c r="U78" s="1028"/>
      <c r="V78" s="1028"/>
      <c r="W78" s="1028"/>
      <c r="X78" s="1028"/>
      <c r="Y78" s="1028"/>
      <c r="Z78" s="1028"/>
      <c r="AA78" s="1028"/>
      <c r="AB78" s="1028"/>
      <c r="AC78" s="1028"/>
      <c r="AD78" s="1028"/>
      <c r="AE78" s="1028"/>
      <c r="AF78" s="1028"/>
      <c r="AG78" s="1028"/>
      <c r="AH78" s="1028"/>
      <c r="AI78" s="1028"/>
      <c r="AJ78" s="1028"/>
      <c r="AK78" s="1028"/>
      <c r="AL78" s="1028"/>
      <c r="AM78" s="1028"/>
      <c r="AN78" s="1028"/>
      <c r="AO78" s="1028"/>
      <c r="AP78" s="1028"/>
      <c r="AQ78" s="1028"/>
      <c r="AR78" s="1028"/>
      <c r="AS78" s="1028"/>
      <c r="AT78" s="1028"/>
      <c r="AU78" s="1028"/>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15">
      <c r="A79" s="263">
        <v>12</v>
      </c>
      <c r="B79" s="1031"/>
      <c r="C79" s="1032"/>
      <c r="D79" s="1032"/>
      <c r="E79" s="1032"/>
      <c r="F79" s="1032"/>
      <c r="G79" s="1032"/>
      <c r="H79" s="1032"/>
      <c r="I79" s="1032"/>
      <c r="J79" s="1032"/>
      <c r="K79" s="1032"/>
      <c r="L79" s="1032"/>
      <c r="M79" s="1032"/>
      <c r="N79" s="1032"/>
      <c r="O79" s="1032"/>
      <c r="P79" s="1033"/>
      <c r="Q79" s="1034"/>
      <c r="R79" s="1028"/>
      <c r="S79" s="1028"/>
      <c r="T79" s="1028"/>
      <c r="U79" s="1028"/>
      <c r="V79" s="1028"/>
      <c r="W79" s="1028"/>
      <c r="X79" s="1028"/>
      <c r="Y79" s="1028"/>
      <c r="Z79" s="1028"/>
      <c r="AA79" s="1028"/>
      <c r="AB79" s="1028"/>
      <c r="AC79" s="1028"/>
      <c r="AD79" s="1028"/>
      <c r="AE79" s="1028"/>
      <c r="AF79" s="1028"/>
      <c r="AG79" s="1028"/>
      <c r="AH79" s="1028"/>
      <c r="AI79" s="1028"/>
      <c r="AJ79" s="1028"/>
      <c r="AK79" s="1028"/>
      <c r="AL79" s="1028"/>
      <c r="AM79" s="1028"/>
      <c r="AN79" s="1028"/>
      <c r="AO79" s="1028"/>
      <c r="AP79" s="1028"/>
      <c r="AQ79" s="1028"/>
      <c r="AR79" s="1028"/>
      <c r="AS79" s="1028"/>
      <c r="AT79" s="1028"/>
      <c r="AU79" s="1028"/>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15">
      <c r="A80" s="263">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15">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15">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15">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15">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15">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15">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15">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
      <c r="A88" s="266" t="s">
        <v>390</v>
      </c>
      <c r="B88" s="1001" t="s">
        <v>418</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c r="AG88" s="1016"/>
      <c r="AH88" s="1016"/>
      <c r="AI88" s="1016"/>
      <c r="AJ88" s="1016"/>
      <c r="AK88" s="1020"/>
      <c r="AL88" s="1020"/>
      <c r="AM88" s="1020"/>
      <c r="AN88" s="1020"/>
      <c r="AO88" s="1020"/>
      <c r="AP88" s="1016"/>
      <c r="AQ88" s="1016"/>
      <c r="AR88" s="1016"/>
      <c r="AS88" s="1016"/>
      <c r="AT88" s="1016"/>
      <c r="AU88" s="1016"/>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390</v>
      </c>
      <c r="BR102" s="1001" t="s">
        <v>419</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c r="CS102" s="1008"/>
      <c r="CT102" s="1008"/>
      <c r="CU102" s="1008"/>
      <c r="CV102" s="1009"/>
      <c r="CW102" s="1007"/>
      <c r="CX102" s="1008"/>
      <c r="CY102" s="1008"/>
      <c r="CZ102" s="1008"/>
      <c r="DA102" s="1009"/>
      <c r="DB102" s="1007"/>
      <c r="DC102" s="1008"/>
      <c r="DD102" s="1008"/>
      <c r="DE102" s="1008"/>
      <c r="DF102" s="1009"/>
      <c r="DG102" s="1007"/>
      <c r="DH102" s="1008"/>
      <c r="DI102" s="1008"/>
      <c r="DJ102" s="1008"/>
      <c r="DK102" s="1009"/>
      <c r="DL102" s="1007"/>
      <c r="DM102" s="1008"/>
      <c r="DN102" s="1008"/>
      <c r="DO102" s="1008"/>
      <c r="DP102" s="1009"/>
      <c r="DQ102" s="1007"/>
      <c r="DR102" s="1008"/>
      <c r="DS102" s="1008"/>
      <c r="DT102" s="1008"/>
      <c r="DU102" s="1009"/>
      <c r="DV102" s="990"/>
      <c r="DW102" s="991"/>
      <c r="DX102" s="991"/>
      <c r="DY102" s="991"/>
      <c r="DZ102" s="992"/>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420</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421</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422</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423</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95" t="s">
        <v>424</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425</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15">
      <c r="A109" s="950" t="s">
        <v>426</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427</v>
      </c>
      <c r="AB109" s="951"/>
      <c r="AC109" s="951"/>
      <c r="AD109" s="951"/>
      <c r="AE109" s="952"/>
      <c r="AF109" s="953" t="s">
        <v>428</v>
      </c>
      <c r="AG109" s="951"/>
      <c r="AH109" s="951"/>
      <c r="AI109" s="951"/>
      <c r="AJ109" s="952"/>
      <c r="AK109" s="953" t="s">
        <v>306</v>
      </c>
      <c r="AL109" s="951"/>
      <c r="AM109" s="951"/>
      <c r="AN109" s="951"/>
      <c r="AO109" s="952"/>
      <c r="AP109" s="953" t="s">
        <v>429</v>
      </c>
      <c r="AQ109" s="951"/>
      <c r="AR109" s="951"/>
      <c r="AS109" s="951"/>
      <c r="AT109" s="982"/>
      <c r="AU109" s="950" t="s">
        <v>426</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427</v>
      </c>
      <c r="BR109" s="951"/>
      <c r="BS109" s="951"/>
      <c r="BT109" s="951"/>
      <c r="BU109" s="952"/>
      <c r="BV109" s="953" t="s">
        <v>428</v>
      </c>
      <c r="BW109" s="951"/>
      <c r="BX109" s="951"/>
      <c r="BY109" s="951"/>
      <c r="BZ109" s="952"/>
      <c r="CA109" s="953" t="s">
        <v>306</v>
      </c>
      <c r="CB109" s="951"/>
      <c r="CC109" s="951"/>
      <c r="CD109" s="951"/>
      <c r="CE109" s="952"/>
      <c r="CF109" s="989" t="s">
        <v>429</v>
      </c>
      <c r="CG109" s="989"/>
      <c r="CH109" s="989"/>
      <c r="CI109" s="989"/>
      <c r="CJ109" s="989"/>
      <c r="CK109" s="953" t="s">
        <v>430</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427</v>
      </c>
      <c r="DH109" s="951"/>
      <c r="DI109" s="951"/>
      <c r="DJ109" s="951"/>
      <c r="DK109" s="952"/>
      <c r="DL109" s="953" t="s">
        <v>428</v>
      </c>
      <c r="DM109" s="951"/>
      <c r="DN109" s="951"/>
      <c r="DO109" s="951"/>
      <c r="DP109" s="952"/>
      <c r="DQ109" s="953" t="s">
        <v>306</v>
      </c>
      <c r="DR109" s="951"/>
      <c r="DS109" s="951"/>
      <c r="DT109" s="951"/>
      <c r="DU109" s="952"/>
      <c r="DV109" s="953" t="s">
        <v>429</v>
      </c>
      <c r="DW109" s="951"/>
      <c r="DX109" s="951"/>
      <c r="DY109" s="951"/>
      <c r="DZ109" s="982"/>
    </row>
    <row r="110" spans="1:131" s="248" customFormat="1" ht="26.25" customHeight="1" x14ac:dyDescent="0.15">
      <c r="A110" s="853" t="s">
        <v>431</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670835</v>
      </c>
      <c r="AB110" s="944"/>
      <c r="AC110" s="944"/>
      <c r="AD110" s="944"/>
      <c r="AE110" s="945"/>
      <c r="AF110" s="946">
        <v>633277</v>
      </c>
      <c r="AG110" s="944"/>
      <c r="AH110" s="944"/>
      <c r="AI110" s="944"/>
      <c r="AJ110" s="945"/>
      <c r="AK110" s="946">
        <v>586747</v>
      </c>
      <c r="AL110" s="944"/>
      <c r="AM110" s="944"/>
      <c r="AN110" s="944"/>
      <c r="AO110" s="945"/>
      <c r="AP110" s="947">
        <v>14.3</v>
      </c>
      <c r="AQ110" s="948"/>
      <c r="AR110" s="948"/>
      <c r="AS110" s="948"/>
      <c r="AT110" s="949"/>
      <c r="AU110" s="983" t="s">
        <v>73</v>
      </c>
      <c r="AV110" s="984"/>
      <c r="AW110" s="984"/>
      <c r="AX110" s="984"/>
      <c r="AY110" s="984"/>
      <c r="AZ110" s="909" t="s">
        <v>432</v>
      </c>
      <c r="BA110" s="854"/>
      <c r="BB110" s="854"/>
      <c r="BC110" s="854"/>
      <c r="BD110" s="854"/>
      <c r="BE110" s="854"/>
      <c r="BF110" s="854"/>
      <c r="BG110" s="854"/>
      <c r="BH110" s="854"/>
      <c r="BI110" s="854"/>
      <c r="BJ110" s="854"/>
      <c r="BK110" s="854"/>
      <c r="BL110" s="854"/>
      <c r="BM110" s="854"/>
      <c r="BN110" s="854"/>
      <c r="BO110" s="854"/>
      <c r="BP110" s="855"/>
      <c r="BQ110" s="910">
        <v>5520084</v>
      </c>
      <c r="BR110" s="891"/>
      <c r="BS110" s="891"/>
      <c r="BT110" s="891"/>
      <c r="BU110" s="891"/>
      <c r="BV110" s="891">
        <v>5289706</v>
      </c>
      <c r="BW110" s="891"/>
      <c r="BX110" s="891"/>
      <c r="BY110" s="891"/>
      <c r="BZ110" s="891"/>
      <c r="CA110" s="891">
        <v>5301357</v>
      </c>
      <c r="CB110" s="891"/>
      <c r="CC110" s="891"/>
      <c r="CD110" s="891"/>
      <c r="CE110" s="891"/>
      <c r="CF110" s="915">
        <v>129.4</v>
      </c>
      <c r="CG110" s="916"/>
      <c r="CH110" s="916"/>
      <c r="CI110" s="916"/>
      <c r="CJ110" s="916"/>
      <c r="CK110" s="979" t="s">
        <v>433</v>
      </c>
      <c r="CL110" s="865"/>
      <c r="CM110" s="940" t="s">
        <v>434</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v>44569</v>
      </c>
      <c r="DH110" s="891"/>
      <c r="DI110" s="891"/>
      <c r="DJ110" s="891"/>
      <c r="DK110" s="891"/>
      <c r="DL110" s="891">
        <v>9096</v>
      </c>
      <c r="DM110" s="891"/>
      <c r="DN110" s="891"/>
      <c r="DO110" s="891"/>
      <c r="DP110" s="891"/>
      <c r="DQ110" s="891" t="s">
        <v>138</v>
      </c>
      <c r="DR110" s="891"/>
      <c r="DS110" s="891"/>
      <c r="DT110" s="891"/>
      <c r="DU110" s="891"/>
      <c r="DV110" s="892" t="s">
        <v>435</v>
      </c>
      <c r="DW110" s="892"/>
      <c r="DX110" s="892"/>
      <c r="DY110" s="892"/>
      <c r="DZ110" s="893"/>
    </row>
    <row r="111" spans="1:131" s="248" customFormat="1" ht="26.25" customHeight="1" x14ac:dyDescent="0.15">
      <c r="A111" s="820" t="s">
        <v>436</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138</v>
      </c>
      <c r="AB111" s="972"/>
      <c r="AC111" s="972"/>
      <c r="AD111" s="972"/>
      <c r="AE111" s="973"/>
      <c r="AF111" s="974" t="s">
        <v>138</v>
      </c>
      <c r="AG111" s="972"/>
      <c r="AH111" s="972"/>
      <c r="AI111" s="972"/>
      <c r="AJ111" s="973"/>
      <c r="AK111" s="974" t="s">
        <v>138</v>
      </c>
      <c r="AL111" s="972"/>
      <c r="AM111" s="972"/>
      <c r="AN111" s="972"/>
      <c r="AO111" s="973"/>
      <c r="AP111" s="975" t="s">
        <v>138</v>
      </c>
      <c r="AQ111" s="976"/>
      <c r="AR111" s="976"/>
      <c r="AS111" s="976"/>
      <c r="AT111" s="977"/>
      <c r="AU111" s="985"/>
      <c r="AV111" s="986"/>
      <c r="AW111" s="986"/>
      <c r="AX111" s="986"/>
      <c r="AY111" s="986"/>
      <c r="AZ111" s="861" t="s">
        <v>437</v>
      </c>
      <c r="BA111" s="796"/>
      <c r="BB111" s="796"/>
      <c r="BC111" s="796"/>
      <c r="BD111" s="796"/>
      <c r="BE111" s="796"/>
      <c r="BF111" s="796"/>
      <c r="BG111" s="796"/>
      <c r="BH111" s="796"/>
      <c r="BI111" s="796"/>
      <c r="BJ111" s="796"/>
      <c r="BK111" s="796"/>
      <c r="BL111" s="796"/>
      <c r="BM111" s="796"/>
      <c r="BN111" s="796"/>
      <c r="BO111" s="796"/>
      <c r="BP111" s="797"/>
      <c r="BQ111" s="862">
        <v>59059</v>
      </c>
      <c r="BR111" s="863"/>
      <c r="BS111" s="863"/>
      <c r="BT111" s="863"/>
      <c r="BU111" s="863"/>
      <c r="BV111" s="863">
        <v>9096</v>
      </c>
      <c r="BW111" s="863"/>
      <c r="BX111" s="863"/>
      <c r="BY111" s="863"/>
      <c r="BZ111" s="863"/>
      <c r="CA111" s="863" t="s">
        <v>138</v>
      </c>
      <c r="CB111" s="863"/>
      <c r="CC111" s="863"/>
      <c r="CD111" s="863"/>
      <c r="CE111" s="863"/>
      <c r="CF111" s="924" t="s">
        <v>138</v>
      </c>
      <c r="CG111" s="925"/>
      <c r="CH111" s="925"/>
      <c r="CI111" s="925"/>
      <c r="CJ111" s="925"/>
      <c r="CK111" s="980"/>
      <c r="CL111" s="867"/>
      <c r="CM111" s="870" t="s">
        <v>438</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138</v>
      </c>
      <c r="DH111" s="863"/>
      <c r="DI111" s="863"/>
      <c r="DJ111" s="863"/>
      <c r="DK111" s="863"/>
      <c r="DL111" s="863" t="s">
        <v>138</v>
      </c>
      <c r="DM111" s="863"/>
      <c r="DN111" s="863"/>
      <c r="DO111" s="863"/>
      <c r="DP111" s="863"/>
      <c r="DQ111" s="863" t="s">
        <v>138</v>
      </c>
      <c r="DR111" s="863"/>
      <c r="DS111" s="863"/>
      <c r="DT111" s="863"/>
      <c r="DU111" s="863"/>
      <c r="DV111" s="840" t="s">
        <v>138</v>
      </c>
      <c r="DW111" s="840"/>
      <c r="DX111" s="840"/>
      <c r="DY111" s="840"/>
      <c r="DZ111" s="841"/>
    </row>
    <row r="112" spans="1:131" s="248" customFormat="1" ht="26.25" customHeight="1" x14ac:dyDescent="0.15">
      <c r="A112" s="965" t="s">
        <v>439</v>
      </c>
      <c r="B112" s="966"/>
      <c r="C112" s="796" t="s">
        <v>440</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138</v>
      </c>
      <c r="AB112" s="826"/>
      <c r="AC112" s="826"/>
      <c r="AD112" s="826"/>
      <c r="AE112" s="827"/>
      <c r="AF112" s="828" t="s">
        <v>138</v>
      </c>
      <c r="AG112" s="826"/>
      <c r="AH112" s="826"/>
      <c r="AI112" s="826"/>
      <c r="AJ112" s="827"/>
      <c r="AK112" s="828" t="s">
        <v>138</v>
      </c>
      <c r="AL112" s="826"/>
      <c r="AM112" s="826"/>
      <c r="AN112" s="826"/>
      <c r="AO112" s="827"/>
      <c r="AP112" s="873" t="s">
        <v>138</v>
      </c>
      <c r="AQ112" s="874"/>
      <c r="AR112" s="874"/>
      <c r="AS112" s="874"/>
      <c r="AT112" s="875"/>
      <c r="AU112" s="985"/>
      <c r="AV112" s="986"/>
      <c r="AW112" s="986"/>
      <c r="AX112" s="986"/>
      <c r="AY112" s="986"/>
      <c r="AZ112" s="861" t="s">
        <v>441</v>
      </c>
      <c r="BA112" s="796"/>
      <c r="BB112" s="796"/>
      <c r="BC112" s="796"/>
      <c r="BD112" s="796"/>
      <c r="BE112" s="796"/>
      <c r="BF112" s="796"/>
      <c r="BG112" s="796"/>
      <c r="BH112" s="796"/>
      <c r="BI112" s="796"/>
      <c r="BJ112" s="796"/>
      <c r="BK112" s="796"/>
      <c r="BL112" s="796"/>
      <c r="BM112" s="796"/>
      <c r="BN112" s="796"/>
      <c r="BO112" s="796"/>
      <c r="BP112" s="797"/>
      <c r="BQ112" s="862">
        <v>1492449</v>
      </c>
      <c r="BR112" s="863"/>
      <c r="BS112" s="863"/>
      <c r="BT112" s="863"/>
      <c r="BU112" s="863"/>
      <c r="BV112" s="863">
        <v>1430753</v>
      </c>
      <c r="BW112" s="863"/>
      <c r="BX112" s="863"/>
      <c r="BY112" s="863"/>
      <c r="BZ112" s="863"/>
      <c r="CA112" s="863">
        <v>1439156</v>
      </c>
      <c r="CB112" s="863"/>
      <c r="CC112" s="863"/>
      <c r="CD112" s="863"/>
      <c r="CE112" s="863"/>
      <c r="CF112" s="924">
        <v>35.1</v>
      </c>
      <c r="CG112" s="925"/>
      <c r="CH112" s="925"/>
      <c r="CI112" s="925"/>
      <c r="CJ112" s="925"/>
      <c r="CK112" s="980"/>
      <c r="CL112" s="867"/>
      <c r="CM112" s="870" t="s">
        <v>442</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138</v>
      </c>
      <c r="DH112" s="863"/>
      <c r="DI112" s="863"/>
      <c r="DJ112" s="863"/>
      <c r="DK112" s="863"/>
      <c r="DL112" s="863" t="s">
        <v>138</v>
      </c>
      <c r="DM112" s="863"/>
      <c r="DN112" s="863"/>
      <c r="DO112" s="863"/>
      <c r="DP112" s="863"/>
      <c r="DQ112" s="863" t="s">
        <v>138</v>
      </c>
      <c r="DR112" s="863"/>
      <c r="DS112" s="863"/>
      <c r="DT112" s="863"/>
      <c r="DU112" s="863"/>
      <c r="DV112" s="840" t="s">
        <v>138</v>
      </c>
      <c r="DW112" s="840"/>
      <c r="DX112" s="840"/>
      <c r="DY112" s="840"/>
      <c r="DZ112" s="841"/>
    </row>
    <row r="113" spans="1:130" s="248" customFormat="1" ht="26.25" customHeight="1" x14ac:dyDescent="0.15">
      <c r="A113" s="967"/>
      <c r="B113" s="968"/>
      <c r="C113" s="796" t="s">
        <v>443</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141111</v>
      </c>
      <c r="AB113" s="972"/>
      <c r="AC113" s="972"/>
      <c r="AD113" s="972"/>
      <c r="AE113" s="973"/>
      <c r="AF113" s="974">
        <v>154491</v>
      </c>
      <c r="AG113" s="972"/>
      <c r="AH113" s="972"/>
      <c r="AI113" s="972"/>
      <c r="AJ113" s="973"/>
      <c r="AK113" s="974">
        <v>156414</v>
      </c>
      <c r="AL113" s="972"/>
      <c r="AM113" s="972"/>
      <c r="AN113" s="972"/>
      <c r="AO113" s="973"/>
      <c r="AP113" s="975">
        <v>3.8</v>
      </c>
      <c r="AQ113" s="976"/>
      <c r="AR113" s="976"/>
      <c r="AS113" s="976"/>
      <c r="AT113" s="977"/>
      <c r="AU113" s="985"/>
      <c r="AV113" s="986"/>
      <c r="AW113" s="986"/>
      <c r="AX113" s="986"/>
      <c r="AY113" s="986"/>
      <c r="AZ113" s="861" t="s">
        <v>444</v>
      </c>
      <c r="BA113" s="796"/>
      <c r="BB113" s="796"/>
      <c r="BC113" s="796"/>
      <c r="BD113" s="796"/>
      <c r="BE113" s="796"/>
      <c r="BF113" s="796"/>
      <c r="BG113" s="796"/>
      <c r="BH113" s="796"/>
      <c r="BI113" s="796"/>
      <c r="BJ113" s="796"/>
      <c r="BK113" s="796"/>
      <c r="BL113" s="796"/>
      <c r="BM113" s="796"/>
      <c r="BN113" s="796"/>
      <c r="BO113" s="796"/>
      <c r="BP113" s="797"/>
      <c r="BQ113" s="862">
        <v>126405</v>
      </c>
      <c r="BR113" s="863"/>
      <c r="BS113" s="863"/>
      <c r="BT113" s="863"/>
      <c r="BU113" s="863"/>
      <c r="BV113" s="863">
        <v>175192</v>
      </c>
      <c r="BW113" s="863"/>
      <c r="BX113" s="863"/>
      <c r="BY113" s="863"/>
      <c r="BZ113" s="863"/>
      <c r="CA113" s="863">
        <v>282392</v>
      </c>
      <c r="CB113" s="863"/>
      <c r="CC113" s="863"/>
      <c r="CD113" s="863"/>
      <c r="CE113" s="863"/>
      <c r="CF113" s="924">
        <v>6.9</v>
      </c>
      <c r="CG113" s="925"/>
      <c r="CH113" s="925"/>
      <c r="CI113" s="925"/>
      <c r="CJ113" s="925"/>
      <c r="CK113" s="980"/>
      <c r="CL113" s="867"/>
      <c r="CM113" s="870" t="s">
        <v>445</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138</v>
      </c>
      <c r="DH113" s="826"/>
      <c r="DI113" s="826"/>
      <c r="DJ113" s="826"/>
      <c r="DK113" s="827"/>
      <c r="DL113" s="828" t="s">
        <v>138</v>
      </c>
      <c r="DM113" s="826"/>
      <c r="DN113" s="826"/>
      <c r="DO113" s="826"/>
      <c r="DP113" s="827"/>
      <c r="DQ113" s="828" t="s">
        <v>138</v>
      </c>
      <c r="DR113" s="826"/>
      <c r="DS113" s="826"/>
      <c r="DT113" s="826"/>
      <c r="DU113" s="827"/>
      <c r="DV113" s="873" t="s">
        <v>138</v>
      </c>
      <c r="DW113" s="874"/>
      <c r="DX113" s="874"/>
      <c r="DY113" s="874"/>
      <c r="DZ113" s="875"/>
    </row>
    <row r="114" spans="1:130" s="248" customFormat="1" ht="26.25" customHeight="1" x14ac:dyDescent="0.15">
      <c r="A114" s="967"/>
      <c r="B114" s="968"/>
      <c r="C114" s="796" t="s">
        <v>446</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v>21288</v>
      </c>
      <c r="AB114" s="826"/>
      <c r="AC114" s="826"/>
      <c r="AD114" s="826"/>
      <c r="AE114" s="827"/>
      <c r="AF114" s="828">
        <v>16812</v>
      </c>
      <c r="AG114" s="826"/>
      <c r="AH114" s="826"/>
      <c r="AI114" s="826"/>
      <c r="AJ114" s="827"/>
      <c r="AK114" s="828">
        <v>15628</v>
      </c>
      <c r="AL114" s="826"/>
      <c r="AM114" s="826"/>
      <c r="AN114" s="826"/>
      <c r="AO114" s="827"/>
      <c r="AP114" s="873">
        <v>0.4</v>
      </c>
      <c r="AQ114" s="874"/>
      <c r="AR114" s="874"/>
      <c r="AS114" s="874"/>
      <c r="AT114" s="875"/>
      <c r="AU114" s="985"/>
      <c r="AV114" s="986"/>
      <c r="AW114" s="986"/>
      <c r="AX114" s="986"/>
      <c r="AY114" s="986"/>
      <c r="AZ114" s="861" t="s">
        <v>447</v>
      </c>
      <c r="BA114" s="796"/>
      <c r="BB114" s="796"/>
      <c r="BC114" s="796"/>
      <c r="BD114" s="796"/>
      <c r="BE114" s="796"/>
      <c r="BF114" s="796"/>
      <c r="BG114" s="796"/>
      <c r="BH114" s="796"/>
      <c r="BI114" s="796"/>
      <c r="BJ114" s="796"/>
      <c r="BK114" s="796"/>
      <c r="BL114" s="796"/>
      <c r="BM114" s="796"/>
      <c r="BN114" s="796"/>
      <c r="BO114" s="796"/>
      <c r="BP114" s="797"/>
      <c r="BQ114" s="862">
        <v>822511</v>
      </c>
      <c r="BR114" s="863"/>
      <c r="BS114" s="863"/>
      <c r="BT114" s="863"/>
      <c r="BU114" s="863"/>
      <c r="BV114" s="863">
        <v>825549</v>
      </c>
      <c r="BW114" s="863"/>
      <c r="BX114" s="863"/>
      <c r="BY114" s="863"/>
      <c r="BZ114" s="863"/>
      <c r="CA114" s="863">
        <v>805956</v>
      </c>
      <c r="CB114" s="863"/>
      <c r="CC114" s="863"/>
      <c r="CD114" s="863"/>
      <c r="CE114" s="863"/>
      <c r="CF114" s="924">
        <v>19.7</v>
      </c>
      <c r="CG114" s="925"/>
      <c r="CH114" s="925"/>
      <c r="CI114" s="925"/>
      <c r="CJ114" s="925"/>
      <c r="CK114" s="980"/>
      <c r="CL114" s="867"/>
      <c r="CM114" s="870" t="s">
        <v>448</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138</v>
      </c>
      <c r="DH114" s="826"/>
      <c r="DI114" s="826"/>
      <c r="DJ114" s="826"/>
      <c r="DK114" s="827"/>
      <c r="DL114" s="828" t="s">
        <v>138</v>
      </c>
      <c r="DM114" s="826"/>
      <c r="DN114" s="826"/>
      <c r="DO114" s="826"/>
      <c r="DP114" s="827"/>
      <c r="DQ114" s="828" t="s">
        <v>138</v>
      </c>
      <c r="DR114" s="826"/>
      <c r="DS114" s="826"/>
      <c r="DT114" s="826"/>
      <c r="DU114" s="827"/>
      <c r="DV114" s="873" t="s">
        <v>138</v>
      </c>
      <c r="DW114" s="874"/>
      <c r="DX114" s="874"/>
      <c r="DY114" s="874"/>
      <c r="DZ114" s="875"/>
    </row>
    <row r="115" spans="1:130" s="248" customFormat="1" ht="26.25" customHeight="1" x14ac:dyDescent="0.15">
      <c r="A115" s="967"/>
      <c r="B115" s="968"/>
      <c r="C115" s="796" t="s">
        <v>449</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v>49910</v>
      </c>
      <c r="AB115" s="972"/>
      <c r="AC115" s="972"/>
      <c r="AD115" s="972"/>
      <c r="AE115" s="973"/>
      <c r="AF115" s="974">
        <v>49963</v>
      </c>
      <c r="AG115" s="972"/>
      <c r="AH115" s="972"/>
      <c r="AI115" s="972"/>
      <c r="AJ115" s="973"/>
      <c r="AK115" s="974">
        <v>9096</v>
      </c>
      <c r="AL115" s="972"/>
      <c r="AM115" s="972"/>
      <c r="AN115" s="972"/>
      <c r="AO115" s="973"/>
      <c r="AP115" s="975">
        <v>0.2</v>
      </c>
      <c r="AQ115" s="976"/>
      <c r="AR115" s="976"/>
      <c r="AS115" s="976"/>
      <c r="AT115" s="977"/>
      <c r="AU115" s="985"/>
      <c r="AV115" s="986"/>
      <c r="AW115" s="986"/>
      <c r="AX115" s="986"/>
      <c r="AY115" s="986"/>
      <c r="AZ115" s="861" t="s">
        <v>450</v>
      </c>
      <c r="BA115" s="796"/>
      <c r="BB115" s="796"/>
      <c r="BC115" s="796"/>
      <c r="BD115" s="796"/>
      <c r="BE115" s="796"/>
      <c r="BF115" s="796"/>
      <c r="BG115" s="796"/>
      <c r="BH115" s="796"/>
      <c r="BI115" s="796"/>
      <c r="BJ115" s="796"/>
      <c r="BK115" s="796"/>
      <c r="BL115" s="796"/>
      <c r="BM115" s="796"/>
      <c r="BN115" s="796"/>
      <c r="BO115" s="796"/>
      <c r="BP115" s="797"/>
      <c r="BQ115" s="862" t="s">
        <v>138</v>
      </c>
      <c r="BR115" s="863"/>
      <c r="BS115" s="863"/>
      <c r="BT115" s="863"/>
      <c r="BU115" s="863"/>
      <c r="BV115" s="863" t="s">
        <v>138</v>
      </c>
      <c r="BW115" s="863"/>
      <c r="BX115" s="863"/>
      <c r="BY115" s="863"/>
      <c r="BZ115" s="863"/>
      <c r="CA115" s="863" t="s">
        <v>138</v>
      </c>
      <c r="CB115" s="863"/>
      <c r="CC115" s="863"/>
      <c r="CD115" s="863"/>
      <c r="CE115" s="863"/>
      <c r="CF115" s="924" t="s">
        <v>138</v>
      </c>
      <c r="CG115" s="925"/>
      <c r="CH115" s="925"/>
      <c r="CI115" s="925"/>
      <c r="CJ115" s="925"/>
      <c r="CK115" s="980"/>
      <c r="CL115" s="867"/>
      <c r="CM115" s="861" t="s">
        <v>451</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t="s">
        <v>138</v>
      </c>
      <c r="DH115" s="826"/>
      <c r="DI115" s="826"/>
      <c r="DJ115" s="826"/>
      <c r="DK115" s="827"/>
      <c r="DL115" s="828" t="s">
        <v>138</v>
      </c>
      <c r="DM115" s="826"/>
      <c r="DN115" s="826"/>
      <c r="DO115" s="826"/>
      <c r="DP115" s="827"/>
      <c r="DQ115" s="828" t="s">
        <v>138</v>
      </c>
      <c r="DR115" s="826"/>
      <c r="DS115" s="826"/>
      <c r="DT115" s="826"/>
      <c r="DU115" s="827"/>
      <c r="DV115" s="873" t="s">
        <v>138</v>
      </c>
      <c r="DW115" s="874"/>
      <c r="DX115" s="874"/>
      <c r="DY115" s="874"/>
      <c r="DZ115" s="875"/>
    </row>
    <row r="116" spans="1:130" s="248" customFormat="1" ht="26.25" customHeight="1" x14ac:dyDescent="0.15">
      <c r="A116" s="969"/>
      <c r="B116" s="970"/>
      <c r="C116" s="929" t="s">
        <v>452</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t="s">
        <v>138</v>
      </c>
      <c r="AB116" s="826"/>
      <c r="AC116" s="826"/>
      <c r="AD116" s="826"/>
      <c r="AE116" s="827"/>
      <c r="AF116" s="828" t="s">
        <v>138</v>
      </c>
      <c r="AG116" s="826"/>
      <c r="AH116" s="826"/>
      <c r="AI116" s="826"/>
      <c r="AJ116" s="827"/>
      <c r="AK116" s="828" t="s">
        <v>138</v>
      </c>
      <c r="AL116" s="826"/>
      <c r="AM116" s="826"/>
      <c r="AN116" s="826"/>
      <c r="AO116" s="827"/>
      <c r="AP116" s="873" t="s">
        <v>138</v>
      </c>
      <c r="AQ116" s="874"/>
      <c r="AR116" s="874"/>
      <c r="AS116" s="874"/>
      <c r="AT116" s="875"/>
      <c r="AU116" s="985"/>
      <c r="AV116" s="986"/>
      <c r="AW116" s="986"/>
      <c r="AX116" s="986"/>
      <c r="AY116" s="986"/>
      <c r="AZ116" s="912" t="s">
        <v>453</v>
      </c>
      <c r="BA116" s="913"/>
      <c r="BB116" s="913"/>
      <c r="BC116" s="913"/>
      <c r="BD116" s="913"/>
      <c r="BE116" s="913"/>
      <c r="BF116" s="913"/>
      <c r="BG116" s="913"/>
      <c r="BH116" s="913"/>
      <c r="BI116" s="913"/>
      <c r="BJ116" s="913"/>
      <c r="BK116" s="913"/>
      <c r="BL116" s="913"/>
      <c r="BM116" s="913"/>
      <c r="BN116" s="913"/>
      <c r="BO116" s="913"/>
      <c r="BP116" s="914"/>
      <c r="BQ116" s="862" t="s">
        <v>138</v>
      </c>
      <c r="BR116" s="863"/>
      <c r="BS116" s="863"/>
      <c r="BT116" s="863"/>
      <c r="BU116" s="863"/>
      <c r="BV116" s="863" t="s">
        <v>138</v>
      </c>
      <c r="BW116" s="863"/>
      <c r="BX116" s="863"/>
      <c r="BY116" s="863"/>
      <c r="BZ116" s="863"/>
      <c r="CA116" s="863" t="s">
        <v>138</v>
      </c>
      <c r="CB116" s="863"/>
      <c r="CC116" s="863"/>
      <c r="CD116" s="863"/>
      <c r="CE116" s="863"/>
      <c r="CF116" s="924" t="s">
        <v>138</v>
      </c>
      <c r="CG116" s="925"/>
      <c r="CH116" s="925"/>
      <c r="CI116" s="925"/>
      <c r="CJ116" s="925"/>
      <c r="CK116" s="980"/>
      <c r="CL116" s="867"/>
      <c r="CM116" s="870" t="s">
        <v>454</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t="s">
        <v>138</v>
      </c>
      <c r="DH116" s="826"/>
      <c r="DI116" s="826"/>
      <c r="DJ116" s="826"/>
      <c r="DK116" s="827"/>
      <c r="DL116" s="828" t="s">
        <v>138</v>
      </c>
      <c r="DM116" s="826"/>
      <c r="DN116" s="826"/>
      <c r="DO116" s="826"/>
      <c r="DP116" s="827"/>
      <c r="DQ116" s="828" t="s">
        <v>138</v>
      </c>
      <c r="DR116" s="826"/>
      <c r="DS116" s="826"/>
      <c r="DT116" s="826"/>
      <c r="DU116" s="827"/>
      <c r="DV116" s="873" t="s">
        <v>138</v>
      </c>
      <c r="DW116" s="874"/>
      <c r="DX116" s="874"/>
      <c r="DY116" s="874"/>
      <c r="DZ116" s="875"/>
    </row>
    <row r="117" spans="1:130" s="248" customFormat="1" ht="26.25" customHeight="1" x14ac:dyDescent="0.15">
      <c r="A117" s="950" t="s">
        <v>188</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455</v>
      </c>
      <c r="Z117" s="952"/>
      <c r="AA117" s="957">
        <v>883144</v>
      </c>
      <c r="AB117" s="958"/>
      <c r="AC117" s="958"/>
      <c r="AD117" s="958"/>
      <c r="AE117" s="959"/>
      <c r="AF117" s="960">
        <v>854543</v>
      </c>
      <c r="AG117" s="958"/>
      <c r="AH117" s="958"/>
      <c r="AI117" s="958"/>
      <c r="AJ117" s="959"/>
      <c r="AK117" s="960">
        <v>767885</v>
      </c>
      <c r="AL117" s="958"/>
      <c r="AM117" s="958"/>
      <c r="AN117" s="958"/>
      <c r="AO117" s="959"/>
      <c r="AP117" s="961"/>
      <c r="AQ117" s="962"/>
      <c r="AR117" s="962"/>
      <c r="AS117" s="962"/>
      <c r="AT117" s="963"/>
      <c r="AU117" s="985"/>
      <c r="AV117" s="986"/>
      <c r="AW117" s="986"/>
      <c r="AX117" s="986"/>
      <c r="AY117" s="986"/>
      <c r="AZ117" s="912" t="s">
        <v>456</v>
      </c>
      <c r="BA117" s="913"/>
      <c r="BB117" s="913"/>
      <c r="BC117" s="913"/>
      <c r="BD117" s="913"/>
      <c r="BE117" s="913"/>
      <c r="BF117" s="913"/>
      <c r="BG117" s="913"/>
      <c r="BH117" s="913"/>
      <c r="BI117" s="913"/>
      <c r="BJ117" s="913"/>
      <c r="BK117" s="913"/>
      <c r="BL117" s="913"/>
      <c r="BM117" s="913"/>
      <c r="BN117" s="913"/>
      <c r="BO117" s="913"/>
      <c r="BP117" s="914"/>
      <c r="BQ117" s="862" t="s">
        <v>138</v>
      </c>
      <c r="BR117" s="863"/>
      <c r="BS117" s="863"/>
      <c r="BT117" s="863"/>
      <c r="BU117" s="863"/>
      <c r="BV117" s="863" t="s">
        <v>138</v>
      </c>
      <c r="BW117" s="863"/>
      <c r="BX117" s="863"/>
      <c r="BY117" s="863"/>
      <c r="BZ117" s="863"/>
      <c r="CA117" s="863" t="s">
        <v>138</v>
      </c>
      <c r="CB117" s="863"/>
      <c r="CC117" s="863"/>
      <c r="CD117" s="863"/>
      <c r="CE117" s="863"/>
      <c r="CF117" s="924" t="s">
        <v>138</v>
      </c>
      <c r="CG117" s="925"/>
      <c r="CH117" s="925"/>
      <c r="CI117" s="925"/>
      <c r="CJ117" s="925"/>
      <c r="CK117" s="980"/>
      <c r="CL117" s="867"/>
      <c r="CM117" s="870" t="s">
        <v>457</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138</v>
      </c>
      <c r="DH117" s="826"/>
      <c r="DI117" s="826"/>
      <c r="DJ117" s="826"/>
      <c r="DK117" s="827"/>
      <c r="DL117" s="828" t="s">
        <v>138</v>
      </c>
      <c r="DM117" s="826"/>
      <c r="DN117" s="826"/>
      <c r="DO117" s="826"/>
      <c r="DP117" s="827"/>
      <c r="DQ117" s="828" t="s">
        <v>138</v>
      </c>
      <c r="DR117" s="826"/>
      <c r="DS117" s="826"/>
      <c r="DT117" s="826"/>
      <c r="DU117" s="827"/>
      <c r="DV117" s="873" t="s">
        <v>138</v>
      </c>
      <c r="DW117" s="874"/>
      <c r="DX117" s="874"/>
      <c r="DY117" s="874"/>
      <c r="DZ117" s="875"/>
    </row>
    <row r="118" spans="1:130" s="248" customFormat="1" ht="26.25" customHeight="1" x14ac:dyDescent="0.15">
      <c r="A118" s="950" t="s">
        <v>430</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427</v>
      </c>
      <c r="AB118" s="951"/>
      <c r="AC118" s="951"/>
      <c r="AD118" s="951"/>
      <c r="AE118" s="952"/>
      <c r="AF118" s="953" t="s">
        <v>428</v>
      </c>
      <c r="AG118" s="951"/>
      <c r="AH118" s="951"/>
      <c r="AI118" s="951"/>
      <c r="AJ118" s="952"/>
      <c r="AK118" s="953" t="s">
        <v>306</v>
      </c>
      <c r="AL118" s="951"/>
      <c r="AM118" s="951"/>
      <c r="AN118" s="951"/>
      <c r="AO118" s="952"/>
      <c r="AP118" s="954" t="s">
        <v>429</v>
      </c>
      <c r="AQ118" s="955"/>
      <c r="AR118" s="955"/>
      <c r="AS118" s="955"/>
      <c r="AT118" s="956"/>
      <c r="AU118" s="985"/>
      <c r="AV118" s="986"/>
      <c r="AW118" s="986"/>
      <c r="AX118" s="986"/>
      <c r="AY118" s="986"/>
      <c r="AZ118" s="928" t="s">
        <v>458</v>
      </c>
      <c r="BA118" s="929"/>
      <c r="BB118" s="929"/>
      <c r="BC118" s="929"/>
      <c r="BD118" s="929"/>
      <c r="BE118" s="929"/>
      <c r="BF118" s="929"/>
      <c r="BG118" s="929"/>
      <c r="BH118" s="929"/>
      <c r="BI118" s="929"/>
      <c r="BJ118" s="929"/>
      <c r="BK118" s="929"/>
      <c r="BL118" s="929"/>
      <c r="BM118" s="929"/>
      <c r="BN118" s="929"/>
      <c r="BO118" s="929"/>
      <c r="BP118" s="930"/>
      <c r="BQ118" s="931" t="s">
        <v>138</v>
      </c>
      <c r="BR118" s="894"/>
      <c r="BS118" s="894"/>
      <c r="BT118" s="894"/>
      <c r="BU118" s="894"/>
      <c r="BV118" s="894" t="s">
        <v>138</v>
      </c>
      <c r="BW118" s="894"/>
      <c r="BX118" s="894"/>
      <c r="BY118" s="894"/>
      <c r="BZ118" s="894"/>
      <c r="CA118" s="894" t="s">
        <v>138</v>
      </c>
      <c r="CB118" s="894"/>
      <c r="CC118" s="894"/>
      <c r="CD118" s="894"/>
      <c r="CE118" s="894"/>
      <c r="CF118" s="924" t="s">
        <v>138</v>
      </c>
      <c r="CG118" s="925"/>
      <c r="CH118" s="925"/>
      <c r="CI118" s="925"/>
      <c r="CJ118" s="925"/>
      <c r="CK118" s="980"/>
      <c r="CL118" s="867"/>
      <c r="CM118" s="870" t="s">
        <v>459</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138</v>
      </c>
      <c r="DH118" s="826"/>
      <c r="DI118" s="826"/>
      <c r="DJ118" s="826"/>
      <c r="DK118" s="827"/>
      <c r="DL118" s="828" t="s">
        <v>138</v>
      </c>
      <c r="DM118" s="826"/>
      <c r="DN118" s="826"/>
      <c r="DO118" s="826"/>
      <c r="DP118" s="827"/>
      <c r="DQ118" s="828" t="s">
        <v>138</v>
      </c>
      <c r="DR118" s="826"/>
      <c r="DS118" s="826"/>
      <c r="DT118" s="826"/>
      <c r="DU118" s="827"/>
      <c r="DV118" s="873" t="s">
        <v>138</v>
      </c>
      <c r="DW118" s="874"/>
      <c r="DX118" s="874"/>
      <c r="DY118" s="874"/>
      <c r="DZ118" s="875"/>
    </row>
    <row r="119" spans="1:130" s="248" customFormat="1" ht="26.25" customHeight="1" x14ac:dyDescent="0.15">
      <c r="A119" s="864" t="s">
        <v>433</v>
      </c>
      <c r="B119" s="865"/>
      <c r="C119" s="940" t="s">
        <v>434</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v>35420</v>
      </c>
      <c r="AB119" s="944"/>
      <c r="AC119" s="944"/>
      <c r="AD119" s="944"/>
      <c r="AE119" s="945"/>
      <c r="AF119" s="946">
        <v>35473</v>
      </c>
      <c r="AG119" s="944"/>
      <c r="AH119" s="944"/>
      <c r="AI119" s="944"/>
      <c r="AJ119" s="945"/>
      <c r="AK119" s="946">
        <v>9096</v>
      </c>
      <c r="AL119" s="944"/>
      <c r="AM119" s="944"/>
      <c r="AN119" s="944"/>
      <c r="AO119" s="945"/>
      <c r="AP119" s="947">
        <v>0.2</v>
      </c>
      <c r="AQ119" s="948"/>
      <c r="AR119" s="948"/>
      <c r="AS119" s="948"/>
      <c r="AT119" s="949"/>
      <c r="AU119" s="987"/>
      <c r="AV119" s="988"/>
      <c r="AW119" s="988"/>
      <c r="AX119" s="988"/>
      <c r="AY119" s="988"/>
      <c r="AZ119" s="279" t="s">
        <v>188</v>
      </c>
      <c r="BA119" s="279"/>
      <c r="BB119" s="279"/>
      <c r="BC119" s="279"/>
      <c r="BD119" s="279"/>
      <c r="BE119" s="279"/>
      <c r="BF119" s="279"/>
      <c r="BG119" s="279"/>
      <c r="BH119" s="279"/>
      <c r="BI119" s="279"/>
      <c r="BJ119" s="279"/>
      <c r="BK119" s="279"/>
      <c r="BL119" s="279"/>
      <c r="BM119" s="279"/>
      <c r="BN119" s="279"/>
      <c r="BO119" s="926" t="s">
        <v>460</v>
      </c>
      <c r="BP119" s="927"/>
      <c r="BQ119" s="931">
        <v>8020508</v>
      </c>
      <c r="BR119" s="894"/>
      <c r="BS119" s="894"/>
      <c r="BT119" s="894"/>
      <c r="BU119" s="894"/>
      <c r="BV119" s="894">
        <v>7730296</v>
      </c>
      <c r="BW119" s="894"/>
      <c r="BX119" s="894"/>
      <c r="BY119" s="894"/>
      <c r="BZ119" s="894"/>
      <c r="CA119" s="894">
        <v>7828861</v>
      </c>
      <c r="CB119" s="894"/>
      <c r="CC119" s="894"/>
      <c r="CD119" s="894"/>
      <c r="CE119" s="894"/>
      <c r="CF119" s="792"/>
      <c r="CG119" s="793"/>
      <c r="CH119" s="793"/>
      <c r="CI119" s="793"/>
      <c r="CJ119" s="883"/>
      <c r="CK119" s="981"/>
      <c r="CL119" s="869"/>
      <c r="CM119" s="887" t="s">
        <v>461</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v>14490</v>
      </c>
      <c r="DH119" s="809"/>
      <c r="DI119" s="809"/>
      <c r="DJ119" s="809"/>
      <c r="DK119" s="810"/>
      <c r="DL119" s="811" t="s">
        <v>138</v>
      </c>
      <c r="DM119" s="809"/>
      <c r="DN119" s="809"/>
      <c r="DO119" s="809"/>
      <c r="DP119" s="810"/>
      <c r="DQ119" s="811" t="s">
        <v>138</v>
      </c>
      <c r="DR119" s="809"/>
      <c r="DS119" s="809"/>
      <c r="DT119" s="809"/>
      <c r="DU119" s="810"/>
      <c r="DV119" s="897" t="s">
        <v>138</v>
      </c>
      <c r="DW119" s="898"/>
      <c r="DX119" s="898"/>
      <c r="DY119" s="898"/>
      <c r="DZ119" s="899"/>
    </row>
    <row r="120" spans="1:130" s="248" customFormat="1" ht="26.25" customHeight="1" x14ac:dyDescent="0.15">
      <c r="A120" s="866"/>
      <c r="B120" s="867"/>
      <c r="C120" s="870" t="s">
        <v>438</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138</v>
      </c>
      <c r="AB120" s="826"/>
      <c r="AC120" s="826"/>
      <c r="AD120" s="826"/>
      <c r="AE120" s="827"/>
      <c r="AF120" s="828" t="s">
        <v>138</v>
      </c>
      <c r="AG120" s="826"/>
      <c r="AH120" s="826"/>
      <c r="AI120" s="826"/>
      <c r="AJ120" s="827"/>
      <c r="AK120" s="828" t="s">
        <v>138</v>
      </c>
      <c r="AL120" s="826"/>
      <c r="AM120" s="826"/>
      <c r="AN120" s="826"/>
      <c r="AO120" s="827"/>
      <c r="AP120" s="873" t="s">
        <v>138</v>
      </c>
      <c r="AQ120" s="874"/>
      <c r="AR120" s="874"/>
      <c r="AS120" s="874"/>
      <c r="AT120" s="875"/>
      <c r="AU120" s="932" t="s">
        <v>462</v>
      </c>
      <c r="AV120" s="933"/>
      <c r="AW120" s="933"/>
      <c r="AX120" s="933"/>
      <c r="AY120" s="934"/>
      <c r="AZ120" s="909" t="s">
        <v>463</v>
      </c>
      <c r="BA120" s="854"/>
      <c r="BB120" s="854"/>
      <c r="BC120" s="854"/>
      <c r="BD120" s="854"/>
      <c r="BE120" s="854"/>
      <c r="BF120" s="854"/>
      <c r="BG120" s="854"/>
      <c r="BH120" s="854"/>
      <c r="BI120" s="854"/>
      <c r="BJ120" s="854"/>
      <c r="BK120" s="854"/>
      <c r="BL120" s="854"/>
      <c r="BM120" s="854"/>
      <c r="BN120" s="854"/>
      <c r="BO120" s="854"/>
      <c r="BP120" s="855"/>
      <c r="BQ120" s="910">
        <v>701883</v>
      </c>
      <c r="BR120" s="891"/>
      <c r="BS120" s="891"/>
      <c r="BT120" s="891"/>
      <c r="BU120" s="891"/>
      <c r="BV120" s="891">
        <v>799155</v>
      </c>
      <c r="BW120" s="891"/>
      <c r="BX120" s="891"/>
      <c r="BY120" s="891"/>
      <c r="BZ120" s="891"/>
      <c r="CA120" s="891">
        <v>1023737</v>
      </c>
      <c r="CB120" s="891"/>
      <c r="CC120" s="891"/>
      <c r="CD120" s="891"/>
      <c r="CE120" s="891"/>
      <c r="CF120" s="915">
        <v>25</v>
      </c>
      <c r="CG120" s="916"/>
      <c r="CH120" s="916"/>
      <c r="CI120" s="916"/>
      <c r="CJ120" s="916"/>
      <c r="CK120" s="917" t="s">
        <v>464</v>
      </c>
      <c r="CL120" s="901"/>
      <c r="CM120" s="901"/>
      <c r="CN120" s="901"/>
      <c r="CO120" s="902"/>
      <c r="CP120" s="921" t="s">
        <v>407</v>
      </c>
      <c r="CQ120" s="922"/>
      <c r="CR120" s="922"/>
      <c r="CS120" s="922"/>
      <c r="CT120" s="922"/>
      <c r="CU120" s="922"/>
      <c r="CV120" s="922"/>
      <c r="CW120" s="922"/>
      <c r="CX120" s="922"/>
      <c r="CY120" s="922"/>
      <c r="CZ120" s="922"/>
      <c r="DA120" s="922"/>
      <c r="DB120" s="922"/>
      <c r="DC120" s="922"/>
      <c r="DD120" s="922"/>
      <c r="DE120" s="922"/>
      <c r="DF120" s="923"/>
      <c r="DG120" s="910">
        <v>888422</v>
      </c>
      <c r="DH120" s="891"/>
      <c r="DI120" s="891"/>
      <c r="DJ120" s="891"/>
      <c r="DK120" s="891"/>
      <c r="DL120" s="891">
        <v>857694</v>
      </c>
      <c r="DM120" s="891"/>
      <c r="DN120" s="891"/>
      <c r="DO120" s="891"/>
      <c r="DP120" s="891"/>
      <c r="DQ120" s="891">
        <v>898735</v>
      </c>
      <c r="DR120" s="891"/>
      <c r="DS120" s="891"/>
      <c r="DT120" s="891"/>
      <c r="DU120" s="891"/>
      <c r="DV120" s="892">
        <v>21.9</v>
      </c>
      <c r="DW120" s="892"/>
      <c r="DX120" s="892"/>
      <c r="DY120" s="892"/>
      <c r="DZ120" s="893"/>
    </row>
    <row r="121" spans="1:130" s="248" customFormat="1" ht="26.25" customHeight="1" x14ac:dyDescent="0.15">
      <c r="A121" s="866"/>
      <c r="B121" s="867"/>
      <c r="C121" s="912" t="s">
        <v>465</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138</v>
      </c>
      <c r="AB121" s="826"/>
      <c r="AC121" s="826"/>
      <c r="AD121" s="826"/>
      <c r="AE121" s="827"/>
      <c r="AF121" s="828" t="s">
        <v>138</v>
      </c>
      <c r="AG121" s="826"/>
      <c r="AH121" s="826"/>
      <c r="AI121" s="826"/>
      <c r="AJ121" s="827"/>
      <c r="AK121" s="828" t="s">
        <v>138</v>
      </c>
      <c r="AL121" s="826"/>
      <c r="AM121" s="826"/>
      <c r="AN121" s="826"/>
      <c r="AO121" s="827"/>
      <c r="AP121" s="873" t="s">
        <v>138</v>
      </c>
      <c r="AQ121" s="874"/>
      <c r="AR121" s="874"/>
      <c r="AS121" s="874"/>
      <c r="AT121" s="875"/>
      <c r="AU121" s="935"/>
      <c r="AV121" s="936"/>
      <c r="AW121" s="936"/>
      <c r="AX121" s="936"/>
      <c r="AY121" s="937"/>
      <c r="AZ121" s="861" t="s">
        <v>466</v>
      </c>
      <c r="BA121" s="796"/>
      <c r="BB121" s="796"/>
      <c r="BC121" s="796"/>
      <c r="BD121" s="796"/>
      <c r="BE121" s="796"/>
      <c r="BF121" s="796"/>
      <c r="BG121" s="796"/>
      <c r="BH121" s="796"/>
      <c r="BI121" s="796"/>
      <c r="BJ121" s="796"/>
      <c r="BK121" s="796"/>
      <c r="BL121" s="796"/>
      <c r="BM121" s="796"/>
      <c r="BN121" s="796"/>
      <c r="BO121" s="796"/>
      <c r="BP121" s="797"/>
      <c r="BQ121" s="862" t="s">
        <v>138</v>
      </c>
      <c r="BR121" s="863"/>
      <c r="BS121" s="863"/>
      <c r="BT121" s="863"/>
      <c r="BU121" s="863"/>
      <c r="BV121" s="863" t="s">
        <v>138</v>
      </c>
      <c r="BW121" s="863"/>
      <c r="BX121" s="863"/>
      <c r="BY121" s="863"/>
      <c r="BZ121" s="863"/>
      <c r="CA121" s="863" t="s">
        <v>138</v>
      </c>
      <c r="CB121" s="863"/>
      <c r="CC121" s="863"/>
      <c r="CD121" s="863"/>
      <c r="CE121" s="863"/>
      <c r="CF121" s="924" t="s">
        <v>138</v>
      </c>
      <c r="CG121" s="925"/>
      <c r="CH121" s="925"/>
      <c r="CI121" s="925"/>
      <c r="CJ121" s="925"/>
      <c r="CK121" s="918"/>
      <c r="CL121" s="904"/>
      <c r="CM121" s="904"/>
      <c r="CN121" s="904"/>
      <c r="CO121" s="905"/>
      <c r="CP121" s="884" t="s">
        <v>409</v>
      </c>
      <c r="CQ121" s="885"/>
      <c r="CR121" s="885"/>
      <c r="CS121" s="885"/>
      <c r="CT121" s="885"/>
      <c r="CU121" s="885"/>
      <c r="CV121" s="885"/>
      <c r="CW121" s="885"/>
      <c r="CX121" s="885"/>
      <c r="CY121" s="885"/>
      <c r="CZ121" s="885"/>
      <c r="DA121" s="885"/>
      <c r="DB121" s="885"/>
      <c r="DC121" s="885"/>
      <c r="DD121" s="885"/>
      <c r="DE121" s="885"/>
      <c r="DF121" s="886"/>
      <c r="DG121" s="862">
        <v>549145</v>
      </c>
      <c r="DH121" s="863"/>
      <c r="DI121" s="863"/>
      <c r="DJ121" s="863"/>
      <c r="DK121" s="863"/>
      <c r="DL121" s="863">
        <v>519035</v>
      </c>
      <c r="DM121" s="863"/>
      <c r="DN121" s="863"/>
      <c r="DO121" s="863"/>
      <c r="DP121" s="863"/>
      <c r="DQ121" s="863">
        <v>488008</v>
      </c>
      <c r="DR121" s="863"/>
      <c r="DS121" s="863"/>
      <c r="DT121" s="863"/>
      <c r="DU121" s="863"/>
      <c r="DV121" s="840">
        <v>11.9</v>
      </c>
      <c r="DW121" s="840"/>
      <c r="DX121" s="840"/>
      <c r="DY121" s="840"/>
      <c r="DZ121" s="841"/>
    </row>
    <row r="122" spans="1:130" s="248" customFormat="1" ht="26.25" customHeight="1" x14ac:dyDescent="0.15">
      <c r="A122" s="866"/>
      <c r="B122" s="867"/>
      <c r="C122" s="870" t="s">
        <v>448</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138</v>
      </c>
      <c r="AB122" s="826"/>
      <c r="AC122" s="826"/>
      <c r="AD122" s="826"/>
      <c r="AE122" s="827"/>
      <c r="AF122" s="828" t="s">
        <v>138</v>
      </c>
      <c r="AG122" s="826"/>
      <c r="AH122" s="826"/>
      <c r="AI122" s="826"/>
      <c r="AJ122" s="827"/>
      <c r="AK122" s="828" t="s">
        <v>138</v>
      </c>
      <c r="AL122" s="826"/>
      <c r="AM122" s="826"/>
      <c r="AN122" s="826"/>
      <c r="AO122" s="827"/>
      <c r="AP122" s="873" t="s">
        <v>138</v>
      </c>
      <c r="AQ122" s="874"/>
      <c r="AR122" s="874"/>
      <c r="AS122" s="874"/>
      <c r="AT122" s="875"/>
      <c r="AU122" s="935"/>
      <c r="AV122" s="936"/>
      <c r="AW122" s="936"/>
      <c r="AX122" s="936"/>
      <c r="AY122" s="937"/>
      <c r="AZ122" s="928" t="s">
        <v>467</v>
      </c>
      <c r="BA122" s="929"/>
      <c r="BB122" s="929"/>
      <c r="BC122" s="929"/>
      <c r="BD122" s="929"/>
      <c r="BE122" s="929"/>
      <c r="BF122" s="929"/>
      <c r="BG122" s="929"/>
      <c r="BH122" s="929"/>
      <c r="BI122" s="929"/>
      <c r="BJ122" s="929"/>
      <c r="BK122" s="929"/>
      <c r="BL122" s="929"/>
      <c r="BM122" s="929"/>
      <c r="BN122" s="929"/>
      <c r="BO122" s="929"/>
      <c r="BP122" s="930"/>
      <c r="BQ122" s="931">
        <v>5274392</v>
      </c>
      <c r="BR122" s="894"/>
      <c r="BS122" s="894"/>
      <c r="BT122" s="894"/>
      <c r="BU122" s="894"/>
      <c r="BV122" s="894">
        <v>5186507</v>
      </c>
      <c r="BW122" s="894"/>
      <c r="BX122" s="894"/>
      <c r="BY122" s="894"/>
      <c r="BZ122" s="894"/>
      <c r="CA122" s="894">
        <v>5236221</v>
      </c>
      <c r="CB122" s="894"/>
      <c r="CC122" s="894"/>
      <c r="CD122" s="894"/>
      <c r="CE122" s="894"/>
      <c r="CF122" s="895">
        <v>127.8</v>
      </c>
      <c r="CG122" s="896"/>
      <c r="CH122" s="896"/>
      <c r="CI122" s="896"/>
      <c r="CJ122" s="896"/>
      <c r="CK122" s="918"/>
      <c r="CL122" s="904"/>
      <c r="CM122" s="904"/>
      <c r="CN122" s="904"/>
      <c r="CO122" s="905"/>
      <c r="CP122" s="884" t="s">
        <v>410</v>
      </c>
      <c r="CQ122" s="885"/>
      <c r="CR122" s="885"/>
      <c r="CS122" s="885"/>
      <c r="CT122" s="885"/>
      <c r="CU122" s="885"/>
      <c r="CV122" s="885"/>
      <c r="CW122" s="885"/>
      <c r="CX122" s="885"/>
      <c r="CY122" s="885"/>
      <c r="CZ122" s="885"/>
      <c r="DA122" s="885"/>
      <c r="DB122" s="885"/>
      <c r="DC122" s="885"/>
      <c r="DD122" s="885"/>
      <c r="DE122" s="885"/>
      <c r="DF122" s="886"/>
      <c r="DG122" s="862">
        <v>53708</v>
      </c>
      <c r="DH122" s="863"/>
      <c r="DI122" s="863"/>
      <c r="DJ122" s="863"/>
      <c r="DK122" s="863"/>
      <c r="DL122" s="863">
        <v>53246</v>
      </c>
      <c r="DM122" s="863"/>
      <c r="DN122" s="863"/>
      <c r="DO122" s="863"/>
      <c r="DP122" s="863"/>
      <c r="DQ122" s="863">
        <v>51496</v>
      </c>
      <c r="DR122" s="863"/>
      <c r="DS122" s="863"/>
      <c r="DT122" s="863"/>
      <c r="DU122" s="863"/>
      <c r="DV122" s="840">
        <v>1.3</v>
      </c>
      <c r="DW122" s="840"/>
      <c r="DX122" s="840"/>
      <c r="DY122" s="840"/>
      <c r="DZ122" s="841"/>
    </row>
    <row r="123" spans="1:130" s="248" customFormat="1" ht="26.25" customHeight="1" x14ac:dyDescent="0.15">
      <c r="A123" s="866"/>
      <c r="B123" s="867"/>
      <c r="C123" s="870" t="s">
        <v>454</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t="s">
        <v>138</v>
      </c>
      <c r="AB123" s="826"/>
      <c r="AC123" s="826"/>
      <c r="AD123" s="826"/>
      <c r="AE123" s="827"/>
      <c r="AF123" s="828" t="s">
        <v>138</v>
      </c>
      <c r="AG123" s="826"/>
      <c r="AH123" s="826"/>
      <c r="AI123" s="826"/>
      <c r="AJ123" s="827"/>
      <c r="AK123" s="828" t="s">
        <v>138</v>
      </c>
      <c r="AL123" s="826"/>
      <c r="AM123" s="826"/>
      <c r="AN123" s="826"/>
      <c r="AO123" s="827"/>
      <c r="AP123" s="873" t="s">
        <v>138</v>
      </c>
      <c r="AQ123" s="874"/>
      <c r="AR123" s="874"/>
      <c r="AS123" s="874"/>
      <c r="AT123" s="875"/>
      <c r="AU123" s="938"/>
      <c r="AV123" s="939"/>
      <c r="AW123" s="939"/>
      <c r="AX123" s="939"/>
      <c r="AY123" s="939"/>
      <c r="AZ123" s="279" t="s">
        <v>188</v>
      </c>
      <c r="BA123" s="279"/>
      <c r="BB123" s="279"/>
      <c r="BC123" s="279"/>
      <c r="BD123" s="279"/>
      <c r="BE123" s="279"/>
      <c r="BF123" s="279"/>
      <c r="BG123" s="279"/>
      <c r="BH123" s="279"/>
      <c r="BI123" s="279"/>
      <c r="BJ123" s="279"/>
      <c r="BK123" s="279"/>
      <c r="BL123" s="279"/>
      <c r="BM123" s="279"/>
      <c r="BN123" s="279"/>
      <c r="BO123" s="926" t="s">
        <v>468</v>
      </c>
      <c r="BP123" s="927"/>
      <c r="BQ123" s="881">
        <v>5976275</v>
      </c>
      <c r="BR123" s="882"/>
      <c r="BS123" s="882"/>
      <c r="BT123" s="882"/>
      <c r="BU123" s="882"/>
      <c r="BV123" s="882">
        <v>5985662</v>
      </c>
      <c r="BW123" s="882"/>
      <c r="BX123" s="882"/>
      <c r="BY123" s="882"/>
      <c r="BZ123" s="882"/>
      <c r="CA123" s="882">
        <v>6259958</v>
      </c>
      <c r="CB123" s="882"/>
      <c r="CC123" s="882"/>
      <c r="CD123" s="882"/>
      <c r="CE123" s="882"/>
      <c r="CF123" s="792"/>
      <c r="CG123" s="793"/>
      <c r="CH123" s="793"/>
      <c r="CI123" s="793"/>
      <c r="CJ123" s="883"/>
      <c r="CK123" s="918"/>
      <c r="CL123" s="904"/>
      <c r="CM123" s="904"/>
      <c r="CN123" s="904"/>
      <c r="CO123" s="905"/>
      <c r="CP123" s="884" t="s">
        <v>405</v>
      </c>
      <c r="CQ123" s="885"/>
      <c r="CR123" s="885"/>
      <c r="CS123" s="885"/>
      <c r="CT123" s="885"/>
      <c r="CU123" s="885"/>
      <c r="CV123" s="885"/>
      <c r="CW123" s="885"/>
      <c r="CX123" s="885"/>
      <c r="CY123" s="885"/>
      <c r="CZ123" s="885"/>
      <c r="DA123" s="885"/>
      <c r="DB123" s="885"/>
      <c r="DC123" s="885"/>
      <c r="DD123" s="885"/>
      <c r="DE123" s="885"/>
      <c r="DF123" s="886"/>
      <c r="DG123" s="825">
        <v>1174</v>
      </c>
      <c r="DH123" s="826"/>
      <c r="DI123" s="826"/>
      <c r="DJ123" s="826"/>
      <c r="DK123" s="827"/>
      <c r="DL123" s="828">
        <v>778</v>
      </c>
      <c r="DM123" s="826"/>
      <c r="DN123" s="826"/>
      <c r="DO123" s="826"/>
      <c r="DP123" s="827"/>
      <c r="DQ123" s="828">
        <v>917</v>
      </c>
      <c r="DR123" s="826"/>
      <c r="DS123" s="826"/>
      <c r="DT123" s="826"/>
      <c r="DU123" s="827"/>
      <c r="DV123" s="873">
        <v>0</v>
      </c>
      <c r="DW123" s="874"/>
      <c r="DX123" s="874"/>
      <c r="DY123" s="874"/>
      <c r="DZ123" s="875"/>
    </row>
    <row r="124" spans="1:130" s="248" customFormat="1" ht="26.25" customHeight="1" thickBot="1" x14ac:dyDescent="0.2">
      <c r="A124" s="866"/>
      <c r="B124" s="867"/>
      <c r="C124" s="870" t="s">
        <v>457</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138</v>
      </c>
      <c r="AB124" s="826"/>
      <c r="AC124" s="826"/>
      <c r="AD124" s="826"/>
      <c r="AE124" s="827"/>
      <c r="AF124" s="828" t="s">
        <v>138</v>
      </c>
      <c r="AG124" s="826"/>
      <c r="AH124" s="826"/>
      <c r="AI124" s="826"/>
      <c r="AJ124" s="827"/>
      <c r="AK124" s="828" t="s">
        <v>138</v>
      </c>
      <c r="AL124" s="826"/>
      <c r="AM124" s="826"/>
      <c r="AN124" s="826"/>
      <c r="AO124" s="827"/>
      <c r="AP124" s="873" t="s">
        <v>138</v>
      </c>
      <c r="AQ124" s="874"/>
      <c r="AR124" s="874"/>
      <c r="AS124" s="874"/>
      <c r="AT124" s="875"/>
      <c r="AU124" s="876" t="s">
        <v>469</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v>54.1</v>
      </c>
      <c r="BR124" s="880"/>
      <c r="BS124" s="880"/>
      <c r="BT124" s="880"/>
      <c r="BU124" s="880"/>
      <c r="BV124" s="880">
        <v>45.6</v>
      </c>
      <c r="BW124" s="880"/>
      <c r="BX124" s="880"/>
      <c r="BY124" s="880"/>
      <c r="BZ124" s="880"/>
      <c r="CA124" s="880">
        <v>38.299999999999997</v>
      </c>
      <c r="CB124" s="880"/>
      <c r="CC124" s="880"/>
      <c r="CD124" s="880"/>
      <c r="CE124" s="880"/>
      <c r="CF124" s="770"/>
      <c r="CG124" s="771"/>
      <c r="CH124" s="771"/>
      <c r="CI124" s="771"/>
      <c r="CJ124" s="911"/>
      <c r="CK124" s="919"/>
      <c r="CL124" s="919"/>
      <c r="CM124" s="919"/>
      <c r="CN124" s="919"/>
      <c r="CO124" s="920"/>
      <c r="CP124" s="884" t="s">
        <v>470</v>
      </c>
      <c r="CQ124" s="885"/>
      <c r="CR124" s="885"/>
      <c r="CS124" s="885"/>
      <c r="CT124" s="885"/>
      <c r="CU124" s="885"/>
      <c r="CV124" s="885"/>
      <c r="CW124" s="885"/>
      <c r="CX124" s="885"/>
      <c r="CY124" s="885"/>
      <c r="CZ124" s="885"/>
      <c r="DA124" s="885"/>
      <c r="DB124" s="885"/>
      <c r="DC124" s="885"/>
      <c r="DD124" s="885"/>
      <c r="DE124" s="885"/>
      <c r="DF124" s="886"/>
      <c r="DG124" s="808" t="s">
        <v>138</v>
      </c>
      <c r="DH124" s="809"/>
      <c r="DI124" s="809"/>
      <c r="DJ124" s="809"/>
      <c r="DK124" s="810"/>
      <c r="DL124" s="811" t="s">
        <v>138</v>
      </c>
      <c r="DM124" s="809"/>
      <c r="DN124" s="809"/>
      <c r="DO124" s="809"/>
      <c r="DP124" s="810"/>
      <c r="DQ124" s="811" t="s">
        <v>138</v>
      </c>
      <c r="DR124" s="809"/>
      <c r="DS124" s="809"/>
      <c r="DT124" s="809"/>
      <c r="DU124" s="810"/>
      <c r="DV124" s="897" t="s">
        <v>138</v>
      </c>
      <c r="DW124" s="898"/>
      <c r="DX124" s="898"/>
      <c r="DY124" s="898"/>
      <c r="DZ124" s="899"/>
    </row>
    <row r="125" spans="1:130" s="248" customFormat="1" ht="26.25" customHeight="1" x14ac:dyDescent="0.15">
      <c r="A125" s="866"/>
      <c r="B125" s="867"/>
      <c r="C125" s="870" t="s">
        <v>459</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138</v>
      </c>
      <c r="AB125" s="826"/>
      <c r="AC125" s="826"/>
      <c r="AD125" s="826"/>
      <c r="AE125" s="827"/>
      <c r="AF125" s="828" t="s">
        <v>138</v>
      </c>
      <c r="AG125" s="826"/>
      <c r="AH125" s="826"/>
      <c r="AI125" s="826"/>
      <c r="AJ125" s="827"/>
      <c r="AK125" s="828" t="s">
        <v>138</v>
      </c>
      <c r="AL125" s="826"/>
      <c r="AM125" s="826"/>
      <c r="AN125" s="826"/>
      <c r="AO125" s="827"/>
      <c r="AP125" s="873" t="s">
        <v>138</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471</v>
      </c>
      <c r="CL125" s="901"/>
      <c r="CM125" s="901"/>
      <c r="CN125" s="901"/>
      <c r="CO125" s="902"/>
      <c r="CP125" s="909" t="s">
        <v>472</v>
      </c>
      <c r="CQ125" s="854"/>
      <c r="CR125" s="854"/>
      <c r="CS125" s="854"/>
      <c r="CT125" s="854"/>
      <c r="CU125" s="854"/>
      <c r="CV125" s="854"/>
      <c r="CW125" s="854"/>
      <c r="CX125" s="854"/>
      <c r="CY125" s="854"/>
      <c r="CZ125" s="854"/>
      <c r="DA125" s="854"/>
      <c r="DB125" s="854"/>
      <c r="DC125" s="854"/>
      <c r="DD125" s="854"/>
      <c r="DE125" s="854"/>
      <c r="DF125" s="855"/>
      <c r="DG125" s="910" t="s">
        <v>138</v>
      </c>
      <c r="DH125" s="891"/>
      <c r="DI125" s="891"/>
      <c r="DJ125" s="891"/>
      <c r="DK125" s="891"/>
      <c r="DL125" s="891" t="s">
        <v>138</v>
      </c>
      <c r="DM125" s="891"/>
      <c r="DN125" s="891"/>
      <c r="DO125" s="891"/>
      <c r="DP125" s="891"/>
      <c r="DQ125" s="891" t="s">
        <v>138</v>
      </c>
      <c r="DR125" s="891"/>
      <c r="DS125" s="891"/>
      <c r="DT125" s="891"/>
      <c r="DU125" s="891"/>
      <c r="DV125" s="892" t="s">
        <v>138</v>
      </c>
      <c r="DW125" s="892"/>
      <c r="DX125" s="892"/>
      <c r="DY125" s="892"/>
      <c r="DZ125" s="893"/>
    </row>
    <row r="126" spans="1:130" s="248" customFormat="1" ht="26.25" customHeight="1" thickBot="1" x14ac:dyDescent="0.2">
      <c r="A126" s="866"/>
      <c r="B126" s="867"/>
      <c r="C126" s="870" t="s">
        <v>461</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v>14490</v>
      </c>
      <c r="AB126" s="826"/>
      <c r="AC126" s="826"/>
      <c r="AD126" s="826"/>
      <c r="AE126" s="827"/>
      <c r="AF126" s="828">
        <v>14490</v>
      </c>
      <c r="AG126" s="826"/>
      <c r="AH126" s="826"/>
      <c r="AI126" s="826"/>
      <c r="AJ126" s="827"/>
      <c r="AK126" s="828" t="s">
        <v>138</v>
      </c>
      <c r="AL126" s="826"/>
      <c r="AM126" s="826"/>
      <c r="AN126" s="826"/>
      <c r="AO126" s="827"/>
      <c r="AP126" s="873" t="s">
        <v>138</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473</v>
      </c>
      <c r="CQ126" s="796"/>
      <c r="CR126" s="796"/>
      <c r="CS126" s="796"/>
      <c r="CT126" s="796"/>
      <c r="CU126" s="796"/>
      <c r="CV126" s="796"/>
      <c r="CW126" s="796"/>
      <c r="CX126" s="796"/>
      <c r="CY126" s="796"/>
      <c r="CZ126" s="796"/>
      <c r="DA126" s="796"/>
      <c r="DB126" s="796"/>
      <c r="DC126" s="796"/>
      <c r="DD126" s="796"/>
      <c r="DE126" s="796"/>
      <c r="DF126" s="797"/>
      <c r="DG126" s="862" t="s">
        <v>138</v>
      </c>
      <c r="DH126" s="863"/>
      <c r="DI126" s="863"/>
      <c r="DJ126" s="863"/>
      <c r="DK126" s="863"/>
      <c r="DL126" s="863" t="s">
        <v>138</v>
      </c>
      <c r="DM126" s="863"/>
      <c r="DN126" s="863"/>
      <c r="DO126" s="863"/>
      <c r="DP126" s="863"/>
      <c r="DQ126" s="863" t="s">
        <v>138</v>
      </c>
      <c r="DR126" s="863"/>
      <c r="DS126" s="863"/>
      <c r="DT126" s="863"/>
      <c r="DU126" s="863"/>
      <c r="DV126" s="840" t="s">
        <v>138</v>
      </c>
      <c r="DW126" s="840"/>
      <c r="DX126" s="840"/>
      <c r="DY126" s="840"/>
      <c r="DZ126" s="841"/>
    </row>
    <row r="127" spans="1:130" s="248" customFormat="1" ht="26.25" customHeight="1" x14ac:dyDescent="0.15">
      <c r="A127" s="868"/>
      <c r="B127" s="869"/>
      <c r="C127" s="887" t="s">
        <v>474</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t="s">
        <v>138</v>
      </c>
      <c r="AB127" s="826"/>
      <c r="AC127" s="826"/>
      <c r="AD127" s="826"/>
      <c r="AE127" s="827"/>
      <c r="AF127" s="828" t="s">
        <v>138</v>
      </c>
      <c r="AG127" s="826"/>
      <c r="AH127" s="826"/>
      <c r="AI127" s="826"/>
      <c r="AJ127" s="827"/>
      <c r="AK127" s="828" t="s">
        <v>138</v>
      </c>
      <c r="AL127" s="826"/>
      <c r="AM127" s="826"/>
      <c r="AN127" s="826"/>
      <c r="AO127" s="827"/>
      <c r="AP127" s="873" t="s">
        <v>138</v>
      </c>
      <c r="AQ127" s="874"/>
      <c r="AR127" s="874"/>
      <c r="AS127" s="874"/>
      <c r="AT127" s="875"/>
      <c r="AU127" s="284"/>
      <c r="AV127" s="284"/>
      <c r="AW127" s="284"/>
      <c r="AX127" s="890" t="s">
        <v>475</v>
      </c>
      <c r="AY127" s="858"/>
      <c r="AZ127" s="858"/>
      <c r="BA127" s="858"/>
      <c r="BB127" s="858"/>
      <c r="BC127" s="858"/>
      <c r="BD127" s="858"/>
      <c r="BE127" s="859"/>
      <c r="BF127" s="857" t="s">
        <v>476</v>
      </c>
      <c r="BG127" s="858"/>
      <c r="BH127" s="858"/>
      <c r="BI127" s="858"/>
      <c r="BJ127" s="858"/>
      <c r="BK127" s="858"/>
      <c r="BL127" s="859"/>
      <c r="BM127" s="857" t="s">
        <v>477</v>
      </c>
      <c r="BN127" s="858"/>
      <c r="BO127" s="858"/>
      <c r="BP127" s="858"/>
      <c r="BQ127" s="858"/>
      <c r="BR127" s="858"/>
      <c r="BS127" s="859"/>
      <c r="BT127" s="857" t="s">
        <v>478</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479</v>
      </c>
      <c r="CQ127" s="796"/>
      <c r="CR127" s="796"/>
      <c r="CS127" s="796"/>
      <c r="CT127" s="796"/>
      <c r="CU127" s="796"/>
      <c r="CV127" s="796"/>
      <c r="CW127" s="796"/>
      <c r="CX127" s="796"/>
      <c r="CY127" s="796"/>
      <c r="CZ127" s="796"/>
      <c r="DA127" s="796"/>
      <c r="DB127" s="796"/>
      <c r="DC127" s="796"/>
      <c r="DD127" s="796"/>
      <c r="DE127" s="796"/>
      <c r="DF127" s="797"/>
      <c r="DG127" s="862" t="s">
        <v>138</v>
      </c>
      <c r="DH127" s="863"/>
      <c r="DI127" s="863"/>
      <c r="DJ127" s="863"/>
      <c r="DK127" s="863"/>
      <c r="DL127" s="863" t="s">
        <v>138</v>
      </c>
      <c r="DM127" s="863"/>
      <c r="DN127" s="863"/>
      <c r="DO127" s="863"/>
      <c r="DP127" s="863"/>
      <c r="DQ127" s="863" t="s">
        <v>138</v>
      </c>
      <c r="DR127" s="863"/>
      <c r="DS127" s="863"/>
      <c r="DT127" s="863"/>
      <c r="DU127" s="863"/>
      <c r="DV127" s="840" t="s">
        <v>138</v>
      </c>
      <c r="DW127" s="840"/>
      <c r="DX127" s="840"/>
      <c r="DY127" s="840"/>
      <c r="DZ127" s="841"/>
    </row>
    <row r="128" spans="1:130" s="248" customFormat="1" ht="26.25" customHeight="1" thickBot="1" x14ac:dyDescent="0.2">
      <c r="A128" s="842" t="s">
        <v>480</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481</v>
      </c>
      <c r="X128" s="844"/>
      <c r="Y128" s="844"/>
      <c r="Z128" s="845"/>
      <c r="AA128" s="846" t="s">
        <v>138</v>
      </c>
      <c r="AB128" s="847"/>
      <c r="AC128" s="847"/>
      <c r="AD128" s="847"/>
      <c r="AE128" s="848"/>
      <c r="AF128" s="849" t="s">
        <v>138</v>
      </c>
      <c r="AG128" s="847"/>
      <c r="AH128" s="847"/>
      <c r="AI128" s="847"/>
      <c r="AJ128" s="848"/>
      <c r="AK128" s="849" t="s">
        <v>138</v>
      </c>
      <c r="AL128" s="847"/>
      <c r="AM128" s="847"/>
      <c r="AN128" s="847"/>
      <c r="AO128" s="848"/>
      <c r="AP128" s="850"/>
      <c r="AQ128" s="851"/>
      <c r="AR128" s="851"/>
      <c r="AS128" s="851"/>
      <c r="AT128" s="852"/>
      <c r="AU128" s="284"/>
      <c r="AV128" s="284"/>
      <c r="AW128" s="284"/>
      <c r="AX128" s="853" t="s">
        <v>482</v>
      </c>
      <c r="AY128" s="854"/>
      <c r="AZ128" s="854"/>
      <c r="BA128" s="854"/>
      <c r="BB128" s="854"/>
      <c r="BC128" s="854"/>
      <c r="BD128" s="854"/>
      <c r="BE128" s="855"/>
      <c r="BF128" s="832" t="s">
        <v>138</v>
      </c>
      <c r="BG128" s="833"/>
      <c r="BH128" s="833"/>
      <c r="BI128" s="833"/>
      <c r="BJ128" s="833"/>
      <c r="BK128" s="833"/>
      <c r="BL128" s="856"/>
      <c r="BM128" s="832">
        <v>15</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483</v>
      </c>
      <c r="CQ128" s="774"/>
      <c r="CR128" s="774"/>
      <c r="CS128" s="774"/>
      <c r="CT128" s="774"/>
      <c r="CU128" s="774"/>
      <c r="CV128" s="774"/>
      <c r="CW128" s="774"/>
      <c r="CX128" s="774"/>
      <c r="CY128" s="774"/>
      <c r="CZ128" s="774"/>
      <c r="DA128" s="774"/>
      <c r="DB128" s="774"/>
      <c r="DC128" s="774"/>
      <c r="DD128" s="774"/>
      <c r="DE128" s="774"/>
      <c r="DF128" s="775"/>
      <c r="DG128" s="836" t="s">
        <v>138</v>
      </c>
      <c r="DH128" s="837"/>
      <c r="DI128" s="837"/>
      <c r="DJ128" s="837"/>
      <c r="DK128" s="837"/>
      <c r="DL128" s="837" t="s">
        <v>138</v>
      </c>
      <c r="DM128" s="837"/>
      <c r="DN128" s="837"/>
      <c r="DO128" s="837"/>
      <c r="DP128" s="837"/>
      <c r="DQ128" s="837" t="s">
        <v>138</v>
      </c>
      <c r="DR128" s="837"/>
      <c r="DS128" s="837"/>
      <c r="DT128" s="837"/>
      <c r="DU128" s="837"/>
      <c r="DV128" s="838" t="s">
        <v>138</v>
      </c>
      <c r="DW128" s="838"/>
      <c r="DX128" s="838"/>
      <c r="DY128" s="838"/>
      <c r="DZ128" s="839"/>
    </row>
    <row r="129" spans="1:131" s="248" customFormat="1" ht="26.25" customHeight="1" x14ac:dyDescent="0.15">
      <c r="A129" s="820" t="s">
        <v>108</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484</v>
      </c>
      <c r="X129" s="823"/>
      <c r="Y129" s="823"/>
      <c r="Z129" s="824"/>
      <c r="AA129" s="825">
        <v>4207190</v>
      </c>
      <c r="AB129" s="826"/>
      <c r="AC129" s="826"/>
      <c r="AD129" s="826"/>
      <c r="AE129" s="827"/>
      <c r="AF129" s="828">
        <v>4251438</v>
      </c>
      <c r="AG129" s="826"/>
      <c r="AH129" s="826"/>
      <c r="AI129" s="826"/>
      <c r="AJ129" s="827"/>
      <c r="AK129" s="828">
        <v>4528926</v>
      </c>
      <c r="AL129" s="826"/>
      <c r="AM129" s="826"/>
      <c r="AN129" s="826"/>
      <c r="AO129" s="827"/>
      <c r="AP129" s="829"/>
      <c r="AQ129" s="830"/>
      <c r="AR129" s="830"/>
      <c r="AS129" s="830"/>
      <c r="AT129" s="831"/>
      <c r="AU129" s="286"/>
      <c r="AV129" s="286"/>
      <c r="AW129" s="286"/>
      <c r="AX129" s="795" t="s">
        <v>485</v>
      </c>
      <c r="AY129" s="796"/>
      <c r="AZ129" s="796"/>
      <c r="BA129" s="796"/>
      <c r="BB129" s="796"/>
      <c r="BC129" s="796"/>
      <c r="BD129" s="796"/>
      <c r="BE129" s="797"/>
      <c r="BF129" s="815" t="s">
        <v>138</v>
      </c>
      <c r="BG129" s="816"/>
      <c r="BH129" s="816"/>
      <c r="BI129" s="816"/>
      <c r="BJ129" s="816"/>
      <c r="BK129" s="816"/>
      <c r="BL129" s="817"/>
      <c r="BM129" s="815">
        <v>20</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20" t="s">
        <v>486</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487</v>
      </c>
      <c r="X130" s="823"/>
      <c r="Y130" s="823"/>
      <c r="Z130" s="824"/>
      <c r="AA130" s="825">
        <v>431384</v>
      </c>
      <c r="AB130" s="826"/>
      <c r="AC130" s="826"/>
      <c r="AD130" s="826"/>
      <c r="AE130" s="827"/>
      <c r="AF130" s="828">
        <v>430743</v>
      </c>
      <c r="AG130" s="826"/>
      <c r="AH130" s="826"/>
      <c r="AI130" s="826"/>
      <c r="AJ130" s="827"/>
      <c r="AK130" s="828">
        <v>432719</v>
      </c>
      <c r="AL130" s="826"/>
      <c r="AM130" s="826"/>
      <c r="AN130" s="826"/>
      <c r="AO130" s="827"/>
      <c r="AP130" s="829"/>
      <c r="AQ130" s="830"/>
      <c r="AR130" s="830"/>
      <c r="AS130" s="830"/>
      <c r="AT130" s="831"/>
      <c r="AU130" s="286"/>
      <c r="AV130" s="286"/>
      <c r="AW130" s="286"/>
      <c r="AX130" s="795" t="s">
        <v>488</v>
      </c>
      <c r="AY130" s="796"/>
      <c r="AZ130" s="796"/>
      <c r="BA130" s="796"/>
      <c r="BB130" s="796"/>
      <c r="BC130" s="796"/>
      <c r="BD130" s="796"/>
      <c r="BE130" s="797"/>
      <c r="BF130" s="798">
        <v>10.4</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489</v>
      </c>
      <c r="X131" s="806"/>
      <c r="Y131" s="806"/>
      <c r="Z131" s="807"/>
      <c r="AA131" s="808">
        <v>3775806</v>
      </c>
      <c r="AB131" s="809"/>
      <c r="AC131" s="809"/>
      <c r="AD131" s="809"/>
      <c r="AE131" s="810"/>
      <c r="AF131" s="811">
        <v>3820695</v>
      </c>
      <c r="AG131" s="809"/>
      <c r="AH131" s="809"/>
      <c r="AI131" s="809"/>
      <c r="AJ131" s="810"/>
      <c r="AK131" s="811">
        <v>4096207</v>
      </c>
      <c r="AL131" s="809"/>
      <c r="AM131" s="809"/>
      <c r="AN131" s="809"/>
      <c r="AO131" s="810"/>
      <c r="AP131" s="812"/>
      <c r="AQ131" s="813"/>
      <c r="AR131" s="813"/>
      <c r="AS131" s="813"/>
      <c r="AT131" s="814"/>
      <c r="AU131" s="286"/>
      <c r="AV131" s="286"/>
      <c r="AW131" s="286"/>
      <c r="AX131" s="773" t="s">
        <v>490</v>
      </c>
      <c r="AY131" s="774"/>
      <c r="AZ131" s="774"/>
      <c r="BA131" s="774"/>
      <c r="BB131" s="774"/>
      <c r="BC131" s="774"/>
      <c r="BD131" s="774"/>
      <c r="BE131" s="775"/>
      <c r="BF131" s="776">
        <v>38.299999999999997</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782" t="s">
        <v>491</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492</v>
      </c>
      <c r="W132" s="786"/>
      <c r="X132" s="786"/>
      <c r="Y132" s="786"/>
      <c r="Z132" s="787"/>
      <c r="AA132" s="788">
        <v>11.96459776</v>
      </c>
      <c r="AB132" s="789"/>
      <c r="AC132" s="789"/>
      <c r="AD132" s="789"/>
      <c r="AE132" s="790"/>
      <c r="AF132" s="791">
        <v>11.092222749999999</v>
      </c>
      <c r="AG132" s="789"/>
      <c r="AH132" s="789"/>
      <c r="AI132" s="789"/>
      <c r="AJ132" s="790"/>
      <c r="AK132" s="791">
        <v>8.1823501600000004</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493</v>
      </c>
      <c r="W133" s="765"/>
      <c r="X133" s="765"/>
      <c r="Y133" s="765"/>
      <c r="Z133" s="766"/>
      <c r="AA133" s="767">
        <v>12.2</v>
      </c>
      <c r="AB133" s="768"/>
      <c r="AC133" s="768"/>
      <c r="AD133" s="768"/>
      <c r="AE133" s="769"/>
      <c r="AF133" s="767">
        <v>11.8</v>
      </c>
      <c r="AG133" s="768"/>
      <c r="AH133" s="768"/>
      <c r="AI133" s="768"/>
      <c r="AJ133" s="769"/>
      <c r="AK133" s="767">
        <v>10.4</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KJIq/uAIUDaSaryaZ+COZ6en+kTYYVLPFf9W4KCCJz6K+ARMvvTNXHxiZskgK5Sc6qvRDFBiIDxds7/7ugY32w==" saltValue="jC4Mva2Mj5U+qP15Xsrie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28" zoomScale="85" zoomScaleNormal="85" zoomScaleSheetLayoutView="85" workbookViewId="0">
      <selection activeCell="B29" sqref="B29"/>
    </sheetView>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494</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FcikMr0cZ9XbordITl5lGOvyms7ixIcEpS9fvB0NH58XTP6+w6SA+6d2ape5i1zPpBp+Woa/wO/7OUzKO9SEqA==" saltValue="eLKR5qBHzZcjOCN6DU3rqQ==" spinCount="100000"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G52" zoomScale="55" zoomScaleNormal="55"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Pev1WM87wOcBeSDvx0YLMQsu/kSVQrVxFiLL//eL5X7ma8U5VFVHjOcTe0A09AWPDV1NQyEnta4Clc+Wxb3VZA==" saltValue="XyXpdYuTmKjE3NMZNdAfN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40" zoomScaleSheetLayoutView="4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495</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496</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8" t="s">
        <v>497</v>
      </c>
      <c r="AP7" s="305"/>
      <c r="AQ7" s="306" t="s">
        <v>498</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99"/>
      <c r="AP8" s="311" t="s">
        <v>499</v>
      </c>
      <c r="AQ8" s="312" t="s">
        <v>500</v>
      </c>
      <c r="AR8" s="313" t="s">
        <v>501</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9" t="s">
        <v>502</v>
      </c>
      <c r="AL9" s="1190"/>
      <c r="AM9" s="1190"/>
      <c r="AN9" s="1191"/>
      <c r="AO9" s="314">
        <v>1049093</v>
      </c>
      <c r="AP9" s="314">
        <v>53629</v>
      </c>
      <c r="AQ9" s="315">
        <v>90403</v>
      </c>
      <c r="AR9" s="316">
        <v>-40.700000000000003</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9" t="s">
        <v>503</v>
      </c>
      <c r="AL10" s="1190"/>
      <c r="AM10" s="1190"/>
      <c r="AN10" s="1191"/>
      <c r="AO10" s="317">
        <v>201148</v>
      </c>
      <c r="AP10" s="317">
        <v>10283</v>
      </c>
      <c r="AQ10" s="318">
        <v>12167</v>
      </c>
      <c r="AR10" s="319">
        <v>-15.5</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9" t="s">
        <v>504</v>
      </c>
      <c r="AL11" s="1190"/>
      <c r="AM11" s="1190"/>
      <c r="AN11" s="1191"/>
      <c r="AO11" s="317" t="s">
        <v>505</v>
      </c>
      <c r="AP11" s="317" t="s">
        <v>505</v>
      </c>
      <c r="AQ11" s="318">
        <v>380</v>
      </c>
      <c r="AR11" s="319" t="s">
        <v>505</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9" t="s">
        <v>506</v>
      </c>
      <c r="AL12" s="1190"/>
      <c r="AM12" s="1190"/>
      <c r="AN12" s="1191"/>
      <c r="AO12" s="317" t="s">
        <v>505</v>
      </c>
      <c r="AP12" s="317" t="s">
        <v>505</v>
      </c>
      <c r="AQ12" s="318">
        <v>15</v>
      </c>
      <c r="AR12" s="319" t="s">
        <v>505</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9" t="s">
        <v>507</v>
      </c>
      <c r="AL13" s="1190"/>
      <c r="AM13" s="1190"/>
      <c r="AN13" s="1191"/>
      <c r="AO13" s="317">
        <v>67074</v>
      </c>
      <c r="AP13" s="317">
        <v>3429</v>
      </c>
      <c r="AQ13" s="318">
        <v>3760</v>
      </c>
      <c r="AR13" s="319">
        <v>-8.8000000000000007</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9" t="s">
        <v>508</v>
      </c>
      <c r="AL14" s="1190"/>
      <c r="AM14" s="1190"/>
      <c r="AN14" s="1191"/>
      <c r="AO14" s="317">
        <v>3260</v>
      </c>
      <c r="AP14" s="317">
        <v>167</v>
      </c>
      <c r="AQ14" s="318">
        <v>1994</v>
      </c>
      <c r="AR14" s="319">
        <v>-91.6</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2" t="s">
        <v>509</v>
      </c>
      <c r="AL15" s="1193"/>
      <c r="AM15" s="1193"/>
      <c r="AN15" s="1194"/>
      <c r="AO15" s="317">
        <v>-67157</v>
      </c>
      <c r="AP15" s="317">
        <v>-3433</v>
      </c>
      <c r="AQ15" s="318">
        <v>-7282</v>
      </c>
      <c r="AR15" s="319">
        <v>-52.9</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2" t="s">
        <v>188</v>
      </c>
      <c r="AL16" s="1193"/>
      <c r="AM16" s="1193"/>
      <c r="AN16" s="1194"/>
      <c r="AO16" s="317">
        <v>1253418</v>
      </c>
      <c r="AP16" s="317">
        <v>64074</v>
      </c>
      <c r="AQ16" s="318">
        <v>101438</v>
      </c>
      <c r="AR16" s="319">
        <v>-36.799999999999997</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510</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511</v>
      </c>
      <c r="AP20" s="326" t="s">
        <v>512</v>
      </c>
      <c r="AQ20" s="327" t="s">
        <v>513</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5" t="s">
        <v>514</v>
      </c>
      <c r="AL21" s="1196"/>
      <c r="AM21" s="1196"/>
      <c r="AN21" s="1197"/>
      <c r="AO21" s="330">
        <v>5.52</v>
      </c>
      <c r="AP21" s="331">
        <v>9.1999999999999993</v>
      </c>
      <c r="AQ21" s="332">
        <v>-3.68</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5" t="s">
        <v>515</v>
      </c>
      <c r="AL22" s="1196"/>
      <c r="AM22" s="1196"/>
      <c r="AN22" s="1197"/>
      <c r="AO22" s="335">
        <v>99.3</v>
      </c>
      <c r="AP22" s="336">
        <v>97</v>
      </c>
      <c r="AQ22" s="337">
        <v>2.2999999999999998</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516</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517</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518</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8" t="s">
        <v>497</v>
      </c>
      <c r="AP30" s="305"/>
      <c r="AQ30" s="306" t="s">
        <v>498</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99"/>
      <c r="AP31" s="311" t="s">
        <v>499</v>
      </c>
      <c r="AQ31" s="312" t="s">
        <v>500</v>
      </c>
      <c r="AR31" s="313" t="s">
        <v>501</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8" t="s">
        <v>519</v>
      </c>
      <c r="AL32" s="1179"/>
      <c r="AM32" s="1179"/>
      <c r="AN32" s="1180"/>
      <c r="AO32" s="345">
        <v>586747</v>
      </c>
      <c r="AP32" s="345">
        <v>29994</v>
      </c>
      <c r="AQ32" s="346">
        <v>48014</v>
      </c>
      <c r="AR32" s="347">
        <v>-37.5</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8" t="s">
        <v>520</v>
      </c>
      <c r="AL33" s="1179"/>
      <c r="AM33" s="1179"/>
      <c r="AN33" s="1180"/>
      <c r="AO33" s="345" t="s">
        <v>505</v>
      </c>
      <c r="AP33" s="345" t="s">
        <v>505</v>
      </c>
      <c r="AQ33" s="346" t="s">
        <v>505</v>
      </c>
      <c r="AR33" s="347" t="s">
        <v>505</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8" t="s">
        <v>521</v>
      </c>
      <c r="AL34" s="1179"/>
      <c r="AM34" s="1179"/>
      <c r="AN34" s="1180"/>
      <c r="AO34" s="345" t="s">
        <v>505</v>
      </c>
      <c r="AP34" s="345" t="s">
        <v>505</v>
      </c>
      <c r="AQ34" s="346" t="s">
        <v>505</v>
      </c>
      <c r="AR34" s="347" t="s">
        <v>505</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8" t="s">
        <v>522</v>
      </c>
      <c r="AL35" s="1179"/>
      <c r="AM35" s="1179"/>
      <c r="AN35" s="1180"/>
      <c r="AO35" s="345">
        <v>156414</v>
      </c>
      <c r="AP35" s="345">
        <v>7996</v>
      </c>
      <c r="AQ35" s="346">
        <v>14725</v>
      </c>
      <c r="AR35" s="347">
        <v>-45.7</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8" t="s">
        <v>523</v>
      </c>
      <c r="AL36" s="1179"/>
      <c r="AM36" s="1179"/>
      <c r="AN36" s="1180"/>
      <c r="AO36" s="345">
        <v>15628</v>
      </c>
      <c r="AP36" s="345">
        <v>799</v>
      </c>
      <c r="AQ36" s="346">
        <v>3255</v>
      </c>
      <c r="AR36" s="347">
        <v>-75.5</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8" t="s">
        <v>524</v>
      </c>
      <c r="AL37" s="1179"/>
      <c r="AM37" s="1179"/>
      <c r="AN37" s="1180"/>
      <c r="AO37" s="345">
        <v>9096</v>
      </c>
      <c r="AP37" s="345">
        <v>465</v>
      </c>
      <c r="AQ37" s="346">
        <v>482</v>
      </c>
      <c r="AR37" s="347">
        <v>-3.5</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5" t="s">
        <v>525</v>
      </c>
      <c r="AL38" s="1176"/>
      <c r="AM38" s="1176"/>
      <c r="AN38" s="1177"/>
      <c r="AO38" s="348" t="s">
        <v>505</v>
      </c>
      <c r="AP38" s="348" t="s">
        <v>505</v>
      </c>
      <c r="AQ38" s="349">
        <v>3</v>
      </c>
      <c r="AR38" s="337" t="s">
        <v>505</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5" t="s">
        <v>526</v>
      </c>
      <c r="AL39" s="1176"/>
      <c r="AM39" s="1176"/>
      <c r="AN39" s="1177"/>
      <c r="AO39" s="345" t="s">
        <v>505</v>
      </c>
      <c r="AP39" s="345" t="s">
        <v>505</v>
      </c>
      <c r="AQ39" s="346">
        <v>-3561</v>
      </c>
      <c r="AR39" s="347" t="s">
        <v>505</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8" t="s">
        <v>527</v>
      </c>
      <c r="AL40" s="1179"/>
      <c r="AM40" s="1179"/>
      <c r="AN40" s="1180"/>
      <c r="AO40" s="345">
        <v>-432719</v>
      </c>
      <c r="AP40" s="345">
        <v>-22120</v>
      </c>
      <c r="AQ40" s="346">
        <v>-44235</v>
      </c>
      <c r="AR40" s="347">
        <v>-50</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1" t="s">
        <v>298</v>
      </c>
      <c r="AL41" s="1182"/>
      <c r="AM41" s="1182"/>
      <c r="AN41" s="1183"/>
      <c r="AO41" s="345">
        <v>335166</v>
      </c>
      <c r="AP41" s="345">
        <v>17134</v>
      </c>
      <c r="AQ41" s="346">
        <v>18685</v>
      </c>
      <c r="AR41" s="347">
        <v>-8.3000000000000007</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528</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529</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530</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4" t="s">
        <v>497</v>
      </c>
      <c r="AN49" s="1186" t="s">
        <v>531</v>
      </c>
      <c r="AO49" s="1187"/>
      <c r="AP49" s="1187"/>
      <c r="AQ49" s="1187"/>
      <c r="AR49" s="1188"/>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5"/>
      <c r="AN50" s="361" t="s">
        <v>532</v>
      </c>
      <c r="AO50" s="362" t="s">
        <v>533</v>
      </c>
      <c r="AP50" s="363" t="s">
        <v>534</v>
      </c>
      <c r="AQ50" s="364" t="s">
        <v>535</v>
      </c>
      <c r="AR50" s="365" t="s">
        <v>536</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537</v>
      </c>
      <c r="AL51" s="358"/>
      <c r="AM51" s="366">
        <v>395568</v>
      </c>
      <c r="AN51" s="367">
        <v>21632</v>
      </c>
      <c r="AO51" s="368">
        <v>11.4</v>
      </c>
      <c r="AP51" s="369">
        <v>67293</v>
      </c>
      <c r="AQ51" s="370">
        <v>-3.1</v>
      </c>
      <c r="AR51" s="371">
        <v>14.5</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538</v>
      </c>
      <c r="AM52" s="374">
        <v>267071</v>
      </c>
      <c r="AN52" s="375">
        <v>14605</v>
      </c>
      <c r="AO52" s="376">
        <v>36.6</v>
      </c>
      <c r="AP52" s="377">
        <v>35076</v>
      </c>
      <c r="AQ52" s="378">
        <v>-8.1999999999999993</v>
      </c>
      <c r="AR52" s="379">
        <v>44.8</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539</v>
      </c>
      <c r="AL53" s="358"/>
      <c r="AM53" s="366">
        <v>316667</v>
      </c>
      <c r="AN53" s="367">
        <v>16960</v>
      </c>
      <c r="AO53" s="368">
        <v>-21.6</v>
      </c>
      <c r="AP53" s="369">
        <v>67343</v>
      </c>
      <c r="AQ53" s="370">
        <v>0.1</v>
      </c>
      <c r="AR53" s="371">
        <v>-21.7</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538</v>
      </c>
      <c r="AM54" s="374">
        <v>180614</v>
      </c>
      <c r="AN54" s="375">
        <v>9674</v>
      </c>
      <c r="AO54" s="376">
        <v>-33.799999999999997</v>
      </c>
      <c r="AP54" s="377">
        <v>32865</v>
      </c>
      <c r="AQ54" s="378">
        <v>-6.3</v>
      </c>
      <c r="AR54" s="379">
        <v>-27.5</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540</v>
      </c>
      <c r="AL55" s="358"/>
      <c r="AM55" s="366">
        <v>631200</v>
      </c>
      <c r="AN55" s="367">
        <v>33155</v>
      </c>
      <c r="AO55" s="368">
        <v>95.5</v>
      </c>
      <c r="AP55" s="369">
        <v>73475</v>
      </c>
      <c r="AQ55" s="370">
        <v>9.1</v>
      </c>
      <c r="AR55" s="371">
        <v>86.4</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538</v>
      </c>
      <c r="AM56" s="374">
        <v>443621</v>
      </c>
      <c r="AN56" s="375">
        <v>23302</v>
      </c>
      <c r="AO56" s="376">
        <v>140.9</v>
      </c>
      <c r="AP56" s="377">
        <v>43072</v>
      </c>
      <c r="AQ56" s="378">
        <v>31.1</v>
      </c>
      <c r="AR56" s="379">
        <v>109.8</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541</v>
      </c>
      <c r="AL57" s="358"/>
      <c r="AM57" s="366">
        <v>296315</v>
      </c>
      <c r="AN57" s="367">
        <v>15358</v>
      </c>
      <c r="AO57" s="368">
        <v>-53.7</v>
      </c>
      <c r="AP57" s="369">
        <v>87464</v>
      </c>
      <c r="AQ57" s="370">
        <v>19</v>
      </c>
      <c r="AR57" s="371">
        <v>-72.7</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538</v>
      </c>
      <c r="AM58" s="374">
        <v>184414</v>
      </c>
      <c r="AN58" s="375">
        <v>9558</v>
      </c>
      <c r="AO58" s="376">
        <v>-59</v>
      </c>
      <c r="AP58" s="377">
        <v>47479</v>
      </c>
      <c r="AQ58" s="378">
        <v>10.199999999999999</v>
      </c>
      <c r="AR58" s="379">
        <v>-69.2</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542</v>
      </c>
      <c r="AL59" s="358"/>
      <c r="AM59" s="366">
        <v>267779</v>
      </c>
      <c r="AN59" s="367">
        <v>13689</v>
      </c>
      <c r="AO59" s="368">
        <v>-10.9</v>
      </c>
      <c r="AP59" s="369">
        <v>96248</v>
      </c>
      <c r="AQ59" s="370">
        <v>10</v>
      </c>
      <c r="AR59" s="371">
        <v>-20.9</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538</v>
      </c>
      <c r="AM60" s="374">
        <v>114733</v>
      </c>
      <c r="AN60" s="375">
        <v>5865</v>
      </c>
      <c r="AO60" s="376">
        <v>-38.6</v>
      </c>
      <c r="AP60" s="377">
        <v>55768</v>
      </c>
      <c r="AQ60" s="378">
        <v>17.5</v>
      </c>
      <c r="AR60" s="379">
        <v>-56.1</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543</v>
      </c>
      <c r="AL61" s="380"/>
      <c r="AM61" s="381">
        <v>381506</v>
      </c>
      <c r="AN61" s="382">
        <v>20159</v>
      </c>
      <c r="AO61" s="383">
        <v>4.0999999999999996</v>
      </c>
      <c r="AP61" s="384">
        <v>78365</v>
      </c>
      <c r="AQ61" s="385">
        <v>7</v>
      </c>
      <c r="AR61" s="371">
        <v>-2.9</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538</v>
      </c>
      <c r="AM62" s="374">
        <v>238091</v>
      </c>
      <c r="AN62" s="375">
        <v>12601</v>
      </c>
      <c r="AO62" s="376">
        <v>9.1999999999999993</v>
      </c>
      <c r="AP62" s="377">
        <v>42852</v>
      </c>
      <c r="AQ62" s="378">
        <v>8.9</v>
      </c>
      <c r="AR62" s="379">
        <v>0.3</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C26zPGGzh6OHzbjLOEpzPoiFrbZpzfucll8aJ1m/oUcRCxBaPI2zm6bNHMaRRBgSeCB7SPsjdOCsJ5rh07g9CA==" saltValue="xvpATFaJgqZrm4SUd430fg=="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40" zoomScaleNormal="4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494</v>
      </c>
    </row>
    <row r="121" spans="125:125" ht="13.5" hidden="1" customHeight="1" x14ac:dyDescent="0.15">
      <c r="DU121" s="292"/>
    </row>
  </sheetData>
  <sheetProtection algorithmName="SHA-512" hashValue="b5QkaQqKlpKxxZGZ8GLxMlKvwI/V+5zhQYUVwY8RXnVRuAmtfrr/RKB6gKD/Rs8Oq2vq4hWpf6iJMKLr178nFA==" saltValue="2AK0HMC1N4NTEMVUSp7mo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56" zoomScale="85" zoomScaleNormal="85"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545</v>
      </c>
    </row>
  </sheetData>
  <sheetProtection algorithmName="SHA-512" hashValue="L5ABzQdOT/3D/YIqc18UYfneT7yy0RYL+ArZXecElW5Bowfqv3rL+yr7Ut8UuGgf/m9mXjBGd7EI3H5V2j7E6w==" saltValue="j/drxAflVk01pWKFznLhq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22"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546</v>
      </c>
      <c r="G46" s="8" t="s">
        <v>547</v>
      </c>
      <c r="H46" s="8" t="s">
        <v>548</v>
      </c>
      <c r="I46" s="8" t="s">
        <v>549</v>
      </c>
      <c r="J46" s="9" t="s">
        <v>550</v>
      </c>
    </row>
    <row r="47" spans="2:10" ht="57.75" customHeight="1" x14ac:dyDescent="0.15">
      <c r="B47" s="10"/>
      <c r="C47" s="1200" t="s">
        <v>3</v>
      </c>
      <c r="D47" s="1200"/>
      <c r="E47" s="1201"/>
      <c r="F47" s="11">
        <v>7.75</v>
      </c>
      <c r="G47" s="12">
        <v>5.86</v>
      </c>
      <c r="H47" s="12">
        <v>5.33</v>
      </c>
      <c r="I47" s="12">
        <v>6.64</v>
      </c>
      <c r="J47" s="13">
        <v>9.33</v>
      </c>
    </row>
    <row r="48" spans="2:10" ht="57.75" customHeight="1" x14ac:dyDescent="0.15">
      <c r="B48" s="14"/>
      <c r="C48" s="1202" t="s">
        <v>4</v>
      </c>
      <c r="D48" s="1202"/>
      <c r="E48" s="1203"/>
      <c r="F48" s="15">
        <v>6.39</v>
      </c>
      <c r="G48" s="16">
        <v>6.44</v>
      </c>
      <c r="H48" s="16">
        <v>6.65</v>
      </c>
      <c r="I48" s="16">
        <v>3.6</v>
      </c>
      <c r="J48" s="17">
        <v>8.14</v>
      </c>
    </row>
    <row r="49" spans="2:10" ht="57.75" customHeight="1" thickBot="1" x14ac:dyDescent="0.2">
      <c r="B49" s="18"/>
      <c r="C49" s="1204" t="s">
        <v>5</v>
      </c>
      <c r="D49" s="1204"/>
      <c r="E49" s="1205"/>
      <c r="F49" s="19" t="s">
        <v>551</v>
      </c>
      <c r="G49" s="20" t="s">
        <v>552</v>
      </c>
      <c r="H49" s="20" t="s">
        <v>553</v>
      </c>
      <c r="I49" s="20" t="s">
        <v>554</v>
      </c>
      <c r="J49" s="21">
        <v>7.86</v>
      </c>
    </row>
    <row r="50" spans="2:10" ht="13.5" customHeight="1" x14ac:dyDescent="0.15"/>
  </sheetData>
  <sheetProtection algorithmName="SHA-512" hashValue="luDs6pjbnHyrH0qgw8gOVTT2UZE86Gf7nBF7YlyCmSA71Sm0JFs6Vti9bhsWOLgYDWATrzk8Y0jAeqdFzTRLqw==" saltValue="G9uS3+ZytFh7f3pCBMPgU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2022-04-08T04:09:21Z</cp:lastPrinted>
  <dcterms:created xsi:type="dcterms:W3CDTF">2022-02-02T04:17:33Z</dcterms:created>
  <dcterms:modified xsi:type="dcterms:W3CDTF">2022-04-08T04:15:30Z</dcterms:modified>
  <cp:category/>
</cp:coreProperties>
</file>