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8.0.16\全庁フォルダ\04_総務政策課\6財政担当\01：財政一般\02：財政公表\05：財政分析表\令和３年度（R２決算）\R2財政状況資料集の作成及び提出について（依頼）040304\R4.4.8修正照会→県提出\"/>
    </mc:Choice>
  </mc:AlternateContent>
  <xr:revisionPtr revIDLastSave="0" documentId="13_ncr:1_{142C29B2-57C9-46F8-B981-524FE2286B0F}" xr6:coauthVersionLast="46" xr6:coauthVersionMax="46" xr10:uidLastSave="{00000000-0000-0000-0000-000000000000}"/>
  <bookViews>
    <workbookView xWindow="-120" yWindow="-120" windowWidth="20730" windowHeight="11160" tabRatio="688"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<sst xmlns="http://schemas.openxmlformats.org/spreadsheetml/2006/main" count="1071" uniqueCount="576">
  <si>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</si>
  <si>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</si>
  <si>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</si>
  <si>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</si>
  <si>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</si>
  <si>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</si>
  <si>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</si>
  <si>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</si>
  <si>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</si>
  <si>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</si>
  <si>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</si>
  <si>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</si>
  <si>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</si>
  <si>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</si>
  <si>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</si>
  <si>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</si>
  <si>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</si>
  <si>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</si>
  <si>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</si>
  <si>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</si>
  <si>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</si>
  <si>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</si>
  <si>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</si>
  <si>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</si>
  <si>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</si>
  <si>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</si>
  <si>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</si>
  <si>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</si>
  <si>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</si>
  <si>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</si>
  <si>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</si>
  <si>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</si>
  <si>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</si>
  <si>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</si>
  <si>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</si>
  <si>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</si>
  <si>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</si>
  <si>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</si>
  <si>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</si>
  <si>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</si>
  <si>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</si>
  <si>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</si>
  <si>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</si>
  <si>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</si>
  <si>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</si>
  <si>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</si>
  <si>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</si>
  <si>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</si>
  <si>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</si>
  <si>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</si>
  <si>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</si>
  <si>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</si>
  <si>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</si>
  <si>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</si>
  <si>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</si>
  <si>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</si>
  <si>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</si>
  <si>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</si>
  <si>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</si>
  <si>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</si>
  <si>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</si>
  <si>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</si>
  <si>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</si>
  <si>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</si>
  <si>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</si>
  <si>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</si>
  <si>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</si>
  <si>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</si>
  <si>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</si>
  <si>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</si>
  <si>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</si>
  <si>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</si>
  <si>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</si>
  <si>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</si>
  <si>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</si>
  <si>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</si>
  <si>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</si>
  <si>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</si>
  <si>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</si>
  <si>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</si>
  <si>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</si>
  <si>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</si>
  <si>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</si>
  <si>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</si>
  <si>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</si>
  <si>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</si>
  <si>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</si>
  <si>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</si>
  <si>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</si>
  <si>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</si>
  <si>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</si>
  <si>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</si>
  <si>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</si>
  <si>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</si>
  <si>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</si>
  <si>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</si>
  <si>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</si>
  <si>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</si>
  <si>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</si>
  <si>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</si>
  <si>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</si>
  <si>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</si>
  <si>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</si>
  <si>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</si>
  <si>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</si>
  <si>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</si>
  <si>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</si>
  <si>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</si>
  <si>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</si>
  <si>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</si>
  <si>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</si>
  <si>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</si>
  <si>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</si>
  <si>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</si>
  <si>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</si>
  <si>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</si>
  <si>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</si>
  <si>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</si>
  <si>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</si>
  <si>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</si>
  <si>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</si>
  <si>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</si>
  <si>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</si>
  <si>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</si>
  <si>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</si>
  <si>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</si>
  <si>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</si>
  <si>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</si>
  <si>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</si>
  <si>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</si>
  <si>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</si>
  <si>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</si>
  <si>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</si>
  <si>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</si>
  <si>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</si>
  <si>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</si>
  <si>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</si>
  <si>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</si>
  <si>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</si>
  <si>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</si>
  <si>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</si>
  <si>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</si>
  <si>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</si>
  <si>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</si>
  <si>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</si>
  <si>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</si>
  <si>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</si>
  <si>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</si>
  <si>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</si>
  <si>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</si>
  <si>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</si>
  <si>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</si>
  <si>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</si>
  <si>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</si>
  <si>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</si>
  <si>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</si>
  <si>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</si>
  <si>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</si>
  <si>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</si>
  <si>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</si>
  <si>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</si>
  <si>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</si>
  <si>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</si>
  <si>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</si>
  <si>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</si>
  <si>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</si>
  <si>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</si>
  <si>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</si>
  <si>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</si>
  <si>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</si>
  <si>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</si>
  <si>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</si>
  <si>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</si>
  <si>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</si>
  <si>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</si>
  <si>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</si>
  <si>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</si>
  <si>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</si>
  <si>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</si>
  <si>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</si>
  <si>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</si>
  <si>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</si>
  <si>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</si>
  <si>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</si>
  <si>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</si>
  <si>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</si>
  <si>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</si>
  <si>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</si>
  <si>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</si>
  <si>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</si>
  <si>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</si>
  <si>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</si>
  <si>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</si>
  <si>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</si>
  <si>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</si>
  <si>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</si>
  <si>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</si>
  <si>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</si>
  <si>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</si>
  <si>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</si>
  <si>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</si>
  <si>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</si>
  <si>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</si>
  <si>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</si>
  <si>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</si>
  <si>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</si>
  <si>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</si>
  <si>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</si>
  <si>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</si>
  <si>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</si>
  <si>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</si>
  <si>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</si>
  <si>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</si>
  <si>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埼玉県滑川町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</si>
  <si>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</si>
  <si>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</si>
  <si>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</si>
  <si>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</si>
  <si>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</si>
  <si>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</si>
  <si>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</si>
  <si>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</si>
  <si>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</si>
  <si>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</si>
  <si>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</si>
  <si>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</si>
  <si>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</si>
  <si>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</si>
  <si>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</si>
  <si>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</si>
  <si>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</si>
  <si>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</si>
  <si>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</si>
  <si>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</si>
  <si>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</si>
  <si>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</si>
  <si>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</si>
  <si>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</si>
  <si>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</si>
  <si>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</si>
  <si>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</si>
  <si>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</si>
  <si>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</si>
  <si>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</si>
  <si>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</si>
  <si>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</si>
  <si>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</si>
  <si>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</si>
  <si>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</si>
  <si>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</si>
  <si>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</si>
  <si>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</si>
  <si>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</si>
  <si>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</si>
  <si>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</si>
  <si>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</si>
  <si>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</si>
  <si>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</si>
  <si>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</si>
  <si>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</si>
  <si>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</si>
  <si>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</si>
  <si>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</si>
  <si>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</si>
  <si>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</si>
  <si>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</si>
  <si>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</si>
  <si>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</si>
  <si>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</si>
  <si>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</si>
  <si>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</si>
  <si>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</si>
  <si>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</si>
  <si>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</si>
  <si>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</si>
  <si>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</si>
  <si>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</si>
  <si>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</si>
  <si>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</si>
  <si>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</si>
  <si>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</si>
  <si>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</si>
  <si>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</si>
  <si>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</si>
  <si>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</si>
  <si>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</si>
  <si>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</si>
  <si>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</si>
  <si>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</si>
  <si>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</si>
  <si>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</si>
  <si>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</si>
  <si>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</si>
  <si>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</si>
  <si>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</si>
  <si>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</si>
  <si>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</si>
  <si>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</si>
  <si>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</si>
  <si>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</si>
  <si>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</si>
  <si>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</si>
  <si>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</si>
  <si>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</si>
  <si>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</si>
  <si>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</si>
  <si>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</si>
  <si>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</si>
  <si>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</si>
  <si>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</si>
  <si>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</si>
  <si>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</si>
  <si>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</si>
  <si>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</si>
  <si>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</si>
  <si>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</si>
  <si>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</si>
  <si>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</si>
  <si>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</si>
  <si>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</si>
  <si>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</si>
  <si>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</si>
  <si>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</si>
  <si>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</si>
  <si>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</si>
  <si>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</si>
  <si>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</si>
  <si>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</si>
  <si>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</si>
  <si>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</si>
  <si>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</si>
  <si>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</si>
  <si>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</si>
  <si>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</si>
  <si>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</si>
  <si>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</si>
  <si>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</si>
  <si>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</si>
  <si>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</si>
  <si>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</si>
  <si>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</si>
  <si>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</si>
  <si>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</si>
  <si>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</si>
  <si>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</si>
  <si>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</si>
  <si>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</si>
  <si>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</si>
  <si>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</si>
  <si>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</si>
  <si>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</si>
  <si>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</si>
  <si>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</si>
  <si>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</si>
  <si>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</si>
  <si>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</si>
  <si>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</si>
  <si>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</si>
  <si>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</si>
  <si>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</si>
  <si>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</si>
  <si>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</si>
  <si>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</si>
  <si>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</si>
  <si>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</si>
  <si>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</si>
  <si>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</si>
  <si>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</si>
  <si>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埼玉県滑川町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</si>
  <si>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</si>
  <si>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</si>
  <si>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</si>
  <si>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</si>
  <si>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</si>
  <si>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</si>
  <si>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</si>
  <si>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</si>
  <si>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</si>
  <si>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</si>
  <si>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</si>
  <si>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</si>
  <si>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</si>
  <si>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</si>
  <si>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</si>
  <si>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</si>
  <si>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</si>
  <si>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</si>
  <si>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</si>
  <si>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</si>
  <si>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</si>
  <si>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</si>
  <si>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</si>
  <si>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</si>
  <si>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</si>
  <si>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</si>
  <si>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</si>
  <si>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</si>
  <si>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</si>
  <si>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</si>
  <si>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</si>
  <si>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</si>
  <si>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</si>
  <si>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</si>
  <si>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</si>
  <si>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</si>
  <si>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</si>
  <si>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</si>
  <si>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</si>
  <si>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</si>
  <si>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</si>
  <si>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</si>
  <si>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</si>
  <si>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</si>
  <si>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</si>
  <si>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</si>
  <si>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</si>
  <si>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</si>
  <si>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</si>
  <si>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</si>
  <si>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</si>
  <si>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</si>
  <si>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</si>
  <si>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</si>
  <si>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</si>
  <si>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</si>
  <si>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</si>
  <si>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</si>
  <si>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</si>
  <si>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</si>
  <si>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</si>
  <si>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</si>
  <si>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</si>
  <si>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</si>
  <si>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</si>
  <si>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</si>
  <si>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</si>
  <si>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</si>
  <si>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</si>
  <si>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</si>
  <si>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</si>
  <si>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</si>
  <si>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</si>
  <si>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</si>
  <si>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</si>
  <si>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</si>
  <si>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</si>
  <si>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</si>
  <si>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</si>
  <si>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</si>
  <si>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</si>
  <si>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</si>
  <si>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</si>
  <si>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</si>
  <si>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</si>
  <si>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</si>
  <si>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</si>
  <si>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</si>
  <si>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</si>
  <si>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</si>
  <si>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</si>
  <si>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</si>
  <si>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</si>
  <si>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</si>
  <si>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</si>
  <si>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</si>
  <si>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</si>
  <si>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</si>
  <si>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</si>
  <si>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</si>
  <si>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</si>
  <si>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</si>
  <si>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</si>
  <si>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</si>
  <si>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</si>
  <si>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</si>
  <si>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</si>
  <si>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</si>
  <si>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</si>
  <si>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</si>
  <si>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</si>
  <si>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</si>
  <si>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</si>
  <si>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</si>
  <si>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</si>
  <si>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</si>
  <si>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</si>
  <si>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</si>
  <si>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</si>
  <si>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</si>
  <si>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</si>
  <si>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</si>
  <si>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</si>
  <si>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</si>
  <si>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</si>
  <si>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</si>
  <si>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</si>
  <si>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</si>
  <si>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</si>
  <si>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</si>
  <si>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</si>
  <si>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</si>
  <si>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</si>
  <si>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</si>
  <si>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</si>
  <si>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</si>
  <si>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</si>
  <si>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</si>
  <si>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</si>
  <si>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</si>
  <si>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</si>
  <si>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</si>
  <si>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</si>
  <si>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</si>
  <si>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</si>
  <si>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</si>
  <si>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</si>
  <si>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</si>
  <si>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</si>
  <si>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</si>
  <si>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</si>
  <si>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</si>
  <si>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</si>
  <si>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</si>
  <si>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</si>
  <si>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</si>
  <si>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</si>
  <si>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</si>
  <si>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</si>
  <si>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</si>
  <si>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</si>
  <si>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</si>
  <si>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</si>
  <si>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</si>
  <si>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</si>
  <si>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</si>
  <si>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</si>
  <si>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</si>
  <si>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</si>
  <si>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</si>
  <si>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</si>
  <si>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</si>
  <si>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</si>
  <si>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</si>
  <si>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</si>
  <si>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</si>
  <si>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</si>
  <si>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</si>
  <si>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</si>
  <si>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</si>
  <si>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</si>
  <si>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</si>
  <si>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6.96</t>
  </si>
  <si>
    <t>▲ 1.76</t>
  </si>
  <si>
    <t>▲ 0.19</t>
  </si>
  <si>
    <t>▲ 1.62</t>
  </si>
  <si>
    <t>水道事業会計</t>
  </si>
  <si>
    <t>一般会計</t>
  </si>
  <si>
    <t>介護保険特別会計</t>
  </si>
  <si>
    <t>国民健康保険特別会計</t>
  </si>
  <si>
    <t>下水道事業特別会計</t>
  </si>
  <si>
    <t>後期高齢者医療特別会計</t>
  </si>
  <si>
    <t>浄化槽事業特別会計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</si>
  <si>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</si>
  <si>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</si>
  <si>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</si>
  <si>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</si>
  <si>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</si>
  <si>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</si>
  <si>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</si>
  <si>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</si>
  <si>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</si>
  <si>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2"/>
  </si>
  <si>
    <t>商工業振興基金</t>
    <phoneticPr fontId="2"/>
  </si>
  <si>
    <t>森林環境基金</t>
    <phoneticPr fontId="2"/>
  </si>
  <si>
    <t>学校施設整備基金</t>
    <phoneticPr fontId="2"/>
  </si>
  <si>
    <t>まちづくり応援基金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</si>
</sst>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1ED-4E67-B11F-27B00EB5E6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21632</c:v>
                </c:pt>
                <c:pt idx="1">
                  <c:v>16960</c:v>
                </c:pt>
                <c:pt idx="2">
                  <c:v>33155</c:v>
                </c:pt>
                <c:pt idx="3">
                  <c:v>15358</c:v>
                </c:pt>
                <c:pt idx="4">
                  <c:v>13689</c:v>
                </c:pt>
              </c:numCache>
            </c:numRef>
          </c:val>
          <c:smooth val="0"/>
          <c:extLst>
            <c:ext xmlns:c16="http://schemas.microsoft.com/office/drawing/2014/chart" uri="{C3380CC4-5D6E-409C-BE32-E72D297353CC}">
              <c16:uniqueId val="{00000001-11ED-4E67-B11F-27B00EB5E6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6.39</c:v>
                </c:pt>
                <c:pt idx="1">
                  <c:v>6.44</c:v>
                </c:pt>
                <c:pt idx="2">
                  <c:v>6.65</c:v>
                </c:pt>
                <c:pt idx="3">
                  <c:v>3.6</c:v>
                </c:pt>
                <c:pt idx="4">
                  <c:v>8.14</c:v>
                </c:pt>
              </c:numCache>
            </c:numRef>
          </c:val>
          <c:extLst>
            <c:ext xmlns:c16="http://schemas.microsoft.com/office/drawing/2014/chart" uri="{C3380CC4-5D6E-409C-BE32-E72D297353CC}">
              <c16:uniqueId val="{00000000-A916-4D56-A6EB-6A78F2D72A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7.75</c:v>
                </c:pt>
                <c:pt idx="1">
                  <c:v>5.86</c:v>
                </c:pt>
                <c:pt idx="2">
                  <c:v>5.33</c:v>
                </c:pt>
                <c:pt idx="3">
                  <c:v>6.64</c:v>
                </c:pt>
                <c:pt idx="4">
                  <c:v>9.33</c:v>
                </c:pt>
              </c:numCache>
            </c:numRef>
          </c:val>
          <c:extLst>
            <c:ext xmlns:c16="http://schemas.microsoft.com/office/drawing/2014/chart" uri="{C3380CC4-5D6E-409C-BE32-E72D297353CC}">
              <c16:uniqueId val="{00000001-A916-4D56-A6EB-6A78F2D72A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-6.96</c:v>
                </c:pt>
                <c:pt idx="1">
                  <c:v>-1.76</c:v>
                </c:pt>
                <c:pt idx="2">
                  <c:v>-0.19</c:v>
                </c:pt>
                <c:pt idx="3">
                  <c:v>-1.62</c:v>
                </c:pt>
                <c:pt idx="4">
                  <c:v>7.86</c:v>
                </c:pt>
              </c:numCache>
            </c:numRef>
          </c:val>
          <c:smooth val="0"/>
          <c:extLst>
            <c:ext xmlns:c16="http://schemas.microsoft.com/office/drawing/2014/chart" uri="{C3380CC4-5D6E-409C-BE32-E72D297353CC}">
              <c16:uniqueId val="{00000002-A916-4D56-A6EB-6A78F2D72A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7B-47B6-B709-2618007DAD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7B-47B6-B709-2618007DAD2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c:v>
                </c:pt>
                <c:pt idx="2">
                  <c:v>#N/A</c:v>
                </c:pt>
                <c:pt idx="3">
                  <c:v>0.2</c:v>
                </c:pt>
                <c:pt idx="4">
                  <c:v>#N/A</c:v>
                </c:pt>
                <c:pt idx="5">
                  <c:v>0.26</c:v>
                </c:pt>
                <c:pt idx="6">
                  <c:v>#N/A</c:v>
                </c:pt>
                <c:pt idx="7">
                  <c:v>0.1</c:v>
                </c:pt>
                <c:pt idx="8">
                  <c:v>#N/A</c:v>
                </c:pt>
                <c:pt idx="9">
                  <c:v>0.17</c:v>
                </c:pt>
              </c:numCache>
            </c:numRef>
          </c:val>
          <c:extLst>
            <c:ext xmlns:c16="http://schemas.microsoft.com/office/drawing/2014/chart" uri="{C3380CC4-5D6E-409C-BE32-E72D297353CC}">
              <c16:uniqueId val="{00000002-947B-47B6-B709-2618007DAD24}"/>
            </c:ext>
          </c:extLst>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0.03</c:v>
                </c:pt>
                <c:pt idx="4">
                  <c:v>#N/A</c:v>
                </c:pt>
                <c:pt idx="5">
                  <c:v>0.15</c:v>
                </c:pt>
                <c:pt idx="6">
                  <c:v>#N/A</c:v>
                </c:pt>
                <c:pt idx="7">
                  <c:v>0.24</c:v>
                </c:pt>
                <c:pt idx="8">
                  <c:v>#N/A</c:v>
                </c:pt>
                <c:pt idx="9">
                  <c:v>0.24</c:v>
                </c:pt>
              </c:numCache>
            </c:numRef>
          </c:val>
          <c:extLst>
            <c:ext xmlns:c16="http://schemas.microsoft.com/office/drawing/2014/chart" uri="{C3380CC4-5D6E-409C-BE32-E72D297353CC}">
              <c16:uniqueId val="{00000003-947B-47B6-B709-2618007DAD2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0.37</c:v>
                </c:pt>
                <c:pt idx="2">
                  <c:v>#N/A</c:v>
                </c:pt>
                <c:pt idx="3">
                  <c:v>0.43</c:v>
                </c:pt>
                <c:pt idx="4">
                  <c:v>#N/A</c:v>
                </c:pt>
                <c:pt idx="5">
                  <c:v>0.45</c:v>
                </c:pt>
                <c:pt idx="6">
                  <c:v>#N/A</c:v>
                </c:pt>
                <c:pt idx="7">
                  <c:v>0.42</c:v>
                </c:pt>
                <c:pt idx="8">
                  <c:v>#N/A</c:v>
                </c:pt>
                <c:pt idx="9">
                  <c:v>0.26</c:v>
                </c:pt>
              </c:numCache>
            </c:numRef>
          </c:val>
          <c:extLst>
            <c:ext xmlns:c16="http://schemas.microsoft.com/office/drawing/2014/chart" uri="{C3380CC4-5D6E-409C-BE32-E72D297353CC}">
              <c16:uniqueId val="{00000004-947B-47B6-B709-2618007DAD2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0.73</c:v>
                </c:pt>
                <c:pt idx="4">
                  <c:v>#N/A</c:v>
                </c:pt>
                <c:pt idx="5">
                  <c:v>0.56000000000000005</c:v>
                </c:pt>
                <c:pt idx="6">
                  <c:v>#N/A</c:v>
                </c:pt>
                <c:pt idx="7">
                  <c:v>0.48</c:v>
                </c:pt>
                <c:pt idx="8">
                  <c:v>#N/A</c:v>
                </c:pt>
                <c:pt idx="9">
                  <c:v>0.45</c:v>
                </c:pt>
              </c:numCache>
            </c:numRef>
          </c:val>
          <c:extLst>
            <c:ext xmlns:c16="http://schemas.microsoft.com/office/drawing/2014/chart" uri="{C3380CC4-5D6E-409C-BE32-E72D297353CC}">
              <c16:uniqueId val="{00000005-947B-47B6-B709-2618007DAD2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1.27</c:v>
                </c:pt>
                <c:pt idx="4">
                  <c:v>#N/A</c:v>
                </c:pt>
                <c:pt idx="5">
                  <c:v>2.1</c:v>
                </c:pt>
                <c:pt idx="6">
                  <c:v>#N/A</c:v>
                </c:pt>
                <c:pt idx="7">
                  <c:v>2.0499999999999998</c:v>
                </c:pt>
                <c:pt idx="8">
                  <c:v>#N/A</c:v>
                </c:pt>
                <c:pt idx="9">
                  <c:v>1.65</c:v>
                </c:pt>
              </c:numCache>
            </c:numRef>
          </c:val>
          <c:extLst>
            <c:ext xmlns:c16="http://schemas.microsoft.com/office/drawing/2014/chart" uri="{C3380CC4-5D6E-409C-BE32-E72D297353CC}">
              <c16:uniqueId val="{00000006-947B-47B6-B709-2618007DAD2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2.68</c:v>
                </c:pt>
                <c:pt idx="2">
                  <c:v>#N/A</c:v>
                </c:pt>
                <c:pt idx="3">
                  <c:v>2.15</c:v>
                </c:pt>
                <c:pt idx="4">
                  <c:v>#N/A</c:v>
                </c:pt>
                <c:pt idx="5">
                  <c:v>3.52</c:v>
                </c:pt>
                <c:pt idx="6">
                  <c:v>#N/A</c:v>
                </c:pt>
                <c:pt idx="7">
                  <c:v>3.53</c:v>
                </c:pt>
                <c:pt idx="8">
                  <c:v>#N/A</c:v>
                </c:pt>
                <c:pt idx="9">
                  <c:v>2.4300000000000002</c:v>
                </c:pt>
              </c:numCache>
            </c:numRef>
          </c:val>
          <c:extLst>
            <c:ext xmlns:c16="http://schemas.microsoft.com/office/drawing/2014/chart" uri="{C3380CC4-5D6E-409C-BE32-E72D297353CC}">
              <c16:uniqueId val="{00000007-947B-47B6-B709-2618007DAD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6.38</c:v>
                </c:pt>
                <c:pt idx="2">
                  <c:v>#N/A</c:v>
                </c:pt>
                <c:pt idx="3">
                  <c:v>6.43</c:v>
                </c:pt>
                <c:pt idx="4">
                  <c:v>#N/A</c:v>
                </c:pt>
                <c:pt idx="5">
                  <c:v>6.65</c:v>
                </c:pt>
                <c:pt idx="6">
                  <c:v>#N/A</c:v>
                </c:pt>
                <c:pt idx="7">
                  <c:v>3.59</c:v>
                </c:pt>
                <c:pt idx="8">
                  <c:v>#N/A</c:v>
                </c:pt>
                <c:pt idx="9">
                  <c:v>8.14</c:v>
                </c:pt>
              </c:numCache>
            </c:numRef>
          </c:val>
          <c:extLst>
            <c:ext xmlns:c16="http://schemas.microsoft.com/office/drawing/2014/chart" uri="{C3380CC4-5D6E-409C-BE32-E72D297353CC}">
              <c16:uniqueId val="{00000008-947B-47B6-B709-2618007DAD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22.26</c:v>
                </c:pt>
                <c:pt idx="2">
                  <c:v>#N/A</c:v>
                </c:pt>
                <c:pt idx="3">
                  <c:v>22.37</c:v>
                </c:pt>
                <c:pt idx="4">
                  <c:v>#N/A</c:v>
                </c:pt>
                <c:pt idx="5">
                  <c:v>23.24</c:v>
                </c:pt>
                <c:pt idx="6">
                  <c:v>#N/A</c:v>
                </c:pt>
                <c:pt idx="7">
                  <c:v>22.97</c:v>
                </c:pt>
                <c:pt idx="8">
                  <c:v>#N/A</c:v>
                </c:pt>
                <c:pt idx="9">
                  <c:v>20.72</c:v>
                </c:pt>
              </c:numCache>
            </c:numRef>
          </c:val>
          <c:extLst>
            <c:ext xmlns:c16="http://schemas.microsoft.com/office/drawing/2014/chart" uri="{C3380CC4-5D6E-409C-BE32-E72D297353CC}">
              <c16:uniqueId val="{00000009-947B-47B6-B709-2618007DAD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417</c:v>
                </c:pt>
                <c:pt idx="5">
                  <c:v>425</c:v>
                </c:pt>
                <c:pt idx="8">
                  <c:v>431</c:v>
                </c:pt>
                <c:pt idx="11">
                  <c:v>431</c:v>
                </c:pt>
                <c:pt idx="14">
                  <c:v>433</c:v>
                </c:pt>
              </c:numCache>
            </c:numRef>
          </c:val>
          <c:extLst>
            <c:ext xmlns:c16="http://schemas.microsoft.com/office/drawing/2014/chart" uri="{C3380CC4-5D6E-409C-BE32-E72D297353CC}">
              <c16:uniqueId val="{00000000-41AC-40A3-B8EC-0A982EE665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AC-40A3-B8EC-0A982EE665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63</c:v>
                </c:pt>
                <c:pt idx="3">
                  <c:v>63</c:v>
                </c:pt>
                <c:pt idx="6">
                  <c:v>50</c:v>
                </c:pt>
                <c:pt idx="9">
                  <c:v>50</c:v>
                </c:pt>
                <c:pt idx="12">
                  <c:v>9</c:v>
                </c:pt>
              </c:numCache>
            </c:numRef>
          </c:val>
          <c:extLst>
            <c:ext xmlns:c16="http://schemas.microsoft.com/office/drawing/2014/chart" uri="{C3380CC4-5D6E-409C-BE32-E72D297353CC}">
              <c16:uniqueId val="{00000002-41AC-40A3-B8EC-0A982EE665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21</c:v>
                </c:pt>
                <c:pt idx="6">
                  <c:v>21</c:v>
                </c:pt>
                <c:pt idx="9">
                  <c:v>17</c:v>
                </c:pt>
                <c:pt idx="12">
                  <c:v>16</c:v>
                </c:pt>
              </c:numCache>
            </c:numRef>
          </c:val>
          <c:extLst>
            <c:ext xmlns:c16="http://schemas.microsoft.com/office/drawing/2014/chart" uri="{C3380CC4-5D6E-409C-BE32-E72D297353CC}">
              <c16:uniqueId val="{00000003-41AC-40A3-B8EC-0A982EE665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137</c:v>
                </c:pt>
                <c:pt idx="3">
                  <c:v>138</c:v>
                </c:pt>
                <c:pt idx="6">
                  <c:v>141</c:v>
                </c:pt>
                <c:pt idx="9">
                  <c:v>154</c:v>
                </c:pt>
                <c:pt idx="12">
                  <c:v>156</c:v>
                </c:pt>
              </c:numCache>
            </c:numRef>
          </c:val>
          <c:extLst>
            <c:ext xmlns:c16="http://schemas.microsoft.com/office/drawing/2014/chart" uri="{C3380CC4-5D6E-409C-BE32-E72D297353CC}">
              <c16:uniqueId val="{00000004-41AC-40A3-B8EC-0A982EE665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AC-40A3-B8EC-0A982EE665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AC-40A3-B8EC-0A982EE665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651</c:v>
                </c:pt>
                <c:pt idx="3">
                  <c:v>674</c:v>
                </c:pt>
                <c:pt idx="6">
                  <c:v>671</c:v>
                </c:pt>
                <c:pt idx="9">
                  <c:v>633</c:v>
                </c:pt>
                <c:pt idx="12">
                  <c:v>587</c:v>
                </c:pt>
              </c:numCache>
            </c:numRef>
          </c:val>
          <c:extLst>
            <c:ext xmlns:c16="http://schemas.microsoft.com/office/drawing/2014/chart" uri="{C3380CC4-5D6E-409C-BE32-E72D297353CC}">
              <c16:uniqueId val="{00000007-41AC-40A3-B8EC-0A982EE665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455</c:v>
                </c:pt>
                <c:pt idx="2">
                  <c:v>#N/A</c:v>
                </c:pt>
                <c:pt idx="3">
                  <c:v>#N/A</c:v>
                </c:pt>
                <c:pt idx="4">
                  <c:v>471</c:v>
                </c:pt>
                <c:pt idx="5">
                  <c:v>#N/A</c:v>
                </c:pt>
                <c:pt idx="6">
                  <c:v>#N/A</c:v>
                </c:pt>
                <c:pt idx="7">
                  <c:v>452</c:v>
                </c:pt>
                <c:pt idx="8">
                  <c:v>#N/A</c:v>
                </c:pt>
                <c:pt idx="9">
                  <c:v>#N/A</c:v>
                </c:pt>
                <c:pt idx="10">
                  <c:v>423</c:v>
                </c:pt>
                <c:pt idx="11">
                  <c:v>#N/A</c:v>
                </c:pt>
                <c:pt idx="12">
                  <c:v>#N/A</c:v>
                </c:pt>
                <c:pt idx="13">
                  <c:v>335</c:v>
                </c:pt>
                <c:pt idx="14">
                  <c:v>#N/A</c:v>
                </c:pt>
              </c:numCache>
            </c:numRef>
          </c:val>
          <c:smooth val="0"/>
          <c:extLst>
            <c:ext xmlns:c16="http://schemas.microsoft.com/office/drawing/2014/chart" uri="{C3380CC4-5D6E-409C-BE32-E72D297353CC}">
              <c16:uniqueId val="{00000008-41AC-40A3-B8EC-0A982EE665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5195</c:v>
                </c:pt>
                <c:pt idx="5">
                  <c:v>5165</c:v>
                </c:pt>
                <c:pt idx="8">
                  <c:v>5274</c:v>
                </c:pt>
                <c:pt idx="11">
                  <c:v>5187</c:v>
                </c:pt>
                <c:pt idx="14">
                  <c:v>5236</c:v>
                </c:pt>
              </c:numCache>
            </c:numRef>
          </c:val>
          <c:extLst>
            <c:ext xmlns:c16="http://schemas.microsoft.com/office/drawing/2014/chart" uri="{C3380CC4-5D6E-409C-BE32-E72D297353CC}">
              <c16:uniqueId val="{00000000-1C1C-4C24-91CB-A1DFDDBC9A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C1C-4C24-91CB-A1DFDDBC9A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733</c:v>
                </c:pt>
                <c:pt idx="5">
                  <c:v>699</c:v>
                </c:pt>
                <c:pt idx="8">
                  <c:v>702</c:v>
                </c:pt>
                <c:pt idx="11">
                  <c:v>799</c:v>
                </c:pt>
                <c:pt idx="14">
                  <c:v>1024</c:v>
                </c:pt>
              </c:numCache>
            </c:numRef>
          </c:val>
          <c:extLst>
            <c:ext xmlns:c16="http://schemas.microsoft.com/office/drawing/2014/chart" uri="{C3380CC4-5D6E-409C-BE32-E72D297353CC}">
              <c16:uniqueId val="{00000002-1C1C-4C24-91CB-A1DFDDBC9A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1C-4C24-91CB-A1DFDDBC9A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1C-4C24-91CB-A1DFDDBC9A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1C-4C24-91CB-A1DFDDBC9A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777</c:v>
                </c:pt>
                <c:pt idx="3">
                  <c:v>860</c:v>
                </c:pt>
                <c:pt idx="6">
                  <c:v>823</c:v>
                </c:pt>
                <c:pt idx="9">
                  <c:v>826</c:v>
                </c:pt>
                <c:pt idx="12">
                  <c:v>806</c:v>
                </c:pt>
              </c:numCache>
            </c:numRef>
          </c:val>
          <c:extLst>
            <c:ext xmlns:c16="http://schemas.microsoft.com/office/drawing/2014/chart" uri="{C3380CC4-5D6E-409C-BE32-E72D297353CC}">
              <c16:uniqueId val="{00000006-1C1C-4C24-91CB-A1DFDDBC9A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140</c:v>
                </c:pt>
                <c:pt idx="3">
                  <c:v>141</c:v>
                </c:pt>
                <c:pt idx="6">
                  <c:v>126</c:v>
                </c:pt>
                <c:pt idx="9">
                  <c:v>175</c:v>
                </c:pt>
                <c:pt idx="12">
                  <c:v>282</c:v>
                </c:pt>
              </c:numCache>
            </c:numRef>
          </c:val>
          <c:extLst>
            <c:ext xmlns:c16="http://schemas.microsoft.com/office/drawing/2014/chart" uri="{C3380CC4-5D6E-409C-BE32-E72D297353CC}">
              <c16:uniqueId val="{00000007-1C1C-4C24-91CB-A1DFDDBC9A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1535</c:v>
                </c:pt>
                <c:pt idx="3">
                  <c:v>1555</c:v>
                </c:pt>
                <c:pt idx="6">
                  <c:v>1492</c:v>
                </c:pt>
                <c:pt idx="9">
                  <c:v>1431</c:v>
                </c:pt>
                <c:pt idx="12">
                  <c:v>1439</c:v>
                </c:pt>
              </c:numCache>
            </c:numRef>
          </c:val>
          <c:extLst>
            <c:ext xmlns:c16="http://schemas.microsoft.com/office/drawing/2014/chart" uri="{C3380CC4-5D6E-409C-BE32-E72D297353CC}">
              <c16:uniqueId val="{00000008-1C1C-4C24-91CB-A1DFDDBC9A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159</c:v>
                </c:pt>
                <c:pt idx="3">
                  <c:v>109</c:v>
                </c:pt>
                <c:pt idx="6">
                  <c:v>59</c:v>
                </c:pt>
                <c:pt idx="9">
                  <c:v>9</c:v>
                </c:pt>
                <c:pt idx="12">
                  <c:v>0</c:v>
                </c:pt>
              </c:numCache>
            </c:numRef>
          </c:val>
          <c:extLst>
            <c:ext xmlns:c16="http://schemas.microsoft.com/office/drawing/2014/chart" uri="{C3380CC4-5D6E-409C-BE32-E72D297353CC}">
              <c16:uniqueId val="{00000009-1C1C-4C24-91CB-A1DFDDBC9A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5790</c:v>
                </c:pt>
                <c:pt idx="3">
                  <c:v>5510</c:v>
                </c:pt>
                <c:pt idx="6">
                  <c:v>5520</c:v>
                </c:pt>
                <c:pt idx="9">
                  <c:v>5290</c:v>
                </c:pt>
                <c:pt idx="12">
                  <c:v>5301</c:v>
                </c:pt>
              </c:numCache>
            </c:numRef>
          </c:val>
          <c:extLst>
            <c:ext xmlns:c16="http://schemas.microsoft.com/office/drawing/2014/chart" uri="{C3380CC4-5D6E-409C-BE32-E72D297353CC}">
              <c16:uniqueId val="{0000000A-1C1C-4C24-91CB-A1DFDDBC9A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2471</c:v>
                </c:pt>
                <c:pt idx="2">
                  <c:v>#N/A</c:v>
                </c:pt>
                <c:pt idx="3">
                  <c:v>#N/A</c:v>
                </c:pt>
                <c:pt idx="4">
                  <c:v>2310</c:v>
                </c:pt>
                <c:pt idx="5">
                  <c:v>#N/A</c:v>
                </c:pt>
                <c:pt idx="6">
                  <c:v>#N/A</c:v>
                </c:pt>
                <c:pt idx="7">
                  <c:v>2044</c:v>
                </c:pt>
                <c:pt idx="8">
                  <c:v>#N/A</c:v>
                </c:pt>
                <c:pt idx="9">
                  <c:v>#N/A</c:v>
                </c:pt>
                <c:pt idx="10">
                  <c:v>1745</c:v>
                </c:pt>
                <c:pt idx="11">
                  <c:v>#N/A</c:v>
                </c:pt>
                <c:pt idx="12">
                  <c:v>#N/A</c:v>
                </c:pt>
                <c:pt idx="13">
                  <c:v>1569</c:v>
                </c:pt>
                <c:pt idx="14">
                  <c:v>#N/A</c:v>
                </c:pt>
              </c:numCache>
            </c:numRef>
          </c:val>
          <c:smooth val="0"/>
          <c:extLst>
            <c:ext xmlns:c16="http://schemas.microsoft.com/office/drawing/2014/chart" uri="{C3380CC4-5D6E-409C-BE32-E72D297353CC}">
              <c16:uniqueId val="{0000000B-1C1C-4C24-91CB-A1DFDDBC9A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224</c:v>
                </c:pt>
                <c:pt idx="1">
                  <c:v>282</c:v>
                </c:pt>
                <c:pt idx="2">
                  <c:v>422</c:v>
                </c:pt>
              </c:numCache>
            </c:numRef>
          </c:val>
          <c:extLst>
            <c:ext xmlns:c16="http://schemas.microsoft.com/office/drawing/2014/chart" uri="{C3380CC4-5D6E-409C-BE32-E72D297353CC}">
              <c16:uniqueId val="{00000000-D3CE-4DA1-BE24-FEC82C641E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D3CE-4DA1-BE24-FEC82C641E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151</c:v>
                </c:pt>
                <c:pt idx="1">
                  <c:v>152</c:v>
                </c:pt>
                <c:pt idx="2">
                  <c:v>154</c:v>
                </c:pt>
              </c:numCache>
            </c:numRef>
          </c:val>
          <c:extLst>
            <c:ext xmlns:c16="http://schemas.microsoft.com/office/drawing/2014/chart" uri="{C3380CC4-5D6E-409C-BE32-E72D297353CC}">
              <c16:uniqueId val="{00000002-D3CE-4DA1-BE24-FEC82C641E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武東上線つきのわ駅を中心とした土地区画整理事業完了等に伴う納税義務者数の増による個人町民税や、企業設備投資による固定資産税（償却資産）の伸びから、近年は基準財政収入額の増加が見られ、更には、社会保障関係費等を中心に基準財政需要額も増額している。このため令和２年度は令和元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となったが、類似団体の平均は大きく上回っている。今後も町税の徴収率向上を中心に、自主財源の確保に努める。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116946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9648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66146</xdr:rowOff>
    </xdr:from>
    <xdr:to>
      <xdr:col>23</xdr:col>
      <xdr:colOff>184150</xdr:colOff>
      <xdr:row>40</xdr:row>
      <xdr:rowOff>167746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82673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76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令和２年度は地方税の減収補填のための減収補填債の借入等により、令和元年度より▲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86.2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％となった。引き続き新型コロナウイルス感染症の影響による町税の今後の見通しが不透明ではあるが、より一層の自主財源の確保、義務的経費の削減を図り、経常収支比率の引き下げに努めたい。</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62019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42177"/>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62019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5934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57996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553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53975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513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11219</xdr:rowOff>
    </xdr:from>
    <xdr:to>
      <xdr:col>19</xdr:col>
      <xdr:colOff>184150</xdr:colOff>
      <xdr:row>63</xdr:row>
      <xdr:rowOff>112819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97596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会計年度任用職員制度の開始に伴い大幅に人件費が増加したことに伴い、令和元年度と比較し、</a:t>
          </a:r>
          <a:r>
            <a:rPr kumimoji="1" lang="en-US" altLang="ja-JP" sz="1300">
              <a:latin typeface="ＭＳ Ｐゴシック" panose="020B0600070205080204" pitchFamily="50" charset="-128"/>
              <a:ea typeface="ＭＳ Ｐゴシック" panose="020B0600070205080204" pitchFamily="50" charset="-128"/>
            </a:rPr>
            <a:t>5,990</a:t>
          </a:r>
          <a:r>
            <a:rPr kumimoji="1" lang="ja-JP" altLang="en-US" sz="1300">
              <a:latin typeface="ＭＳ Ｐゴシック" panose="020B0600070205080204" pitchFamily="50" charset="-128"/>
              <a:ea typeface="ＭＳ Ｐゴシック" panose="020B0600070205080204" pitchFamily="50" charset="-128"/>
            </a:rPr>
            <a:t>円の増額となっているが、類似団体平均より下回っている。これは行財政改革の実施に伴い、職員数の抑制や委託内容の見直し等によるコスト削減、指定管理者制度の推進等の効果が反映されていると推測される。今後も行財政運営効率化に努め、現在の水準を維持していきたい。</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20901</xdr:rowOff>
    </xdr:from>
    <xdr:to>
      <xdr:col>23</xdr:col>
      <xdr:colOff>133350</xdr:colOff>
      <xdr:row>81</xdr:row>
      <xdr:rowOff>69081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8351"/>
          <a:ext cx="8382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136860</xdr:rowOff>
    </xdr:from>
    <xdr:to>
      <xdr:col>19</xdr:col>
      <xdr:colOff>133350</xdr:colOff>
      <xdr:row>81</xdr:row>
      <xdr:rowOff>20901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2860"/>
          <a:ext cx="889000" cy="5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136860</xdr:rowOff>
    </xdr:from>
    <xdr:to>
      <xdr:col>15</xdr:col>
      <xdr:colOff>82550</xdr:colOff>
      <xdr:row>80</xdr:row>
      <xdr:rowOff>154225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52860"/>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154225</xdr:rowOff>
    </xdr:from>
    <xdr:to>
      <xdr:col>11</xdr:col>
      <xdr:colOff>31750</xdr:colOff>
      <xdr:row>81</xdr:row>
      <xdr:rowOff>20346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70225"/>
          <a:ext cx="889000" cy="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18281</xdr:rowOff>
    </xdr:from>
    <xdr:to>
      <xdr:col>23</xdr:col>
      <xdr:colOff>184150</xdr:colOff>
      <xdr:row>81</xdr:row>
      <xdr:rowOff>119881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111008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141551</xdr:rowOff>
    </xdr:from>
    <xdr:to>
      <xdr:col>19</xdr:col>
      <xdr:colOff>184150</xdr:colOff>
      <xdr:row>81</xdr:row>
      <xdr:rowOff>71701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81878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86060</xdr:rowOff>
    </xdr:from>
    <xdr:to>
      <xdr:col>15</xdr:col>
      <xdr:colOff>133350</xdr:colOff>
      <xdr:row>81</xdr:row>
      <xdr:rowOff>16210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26387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103425</xdr:rowOff>
    </xdr:from>
    <xdr:to>
      <xdr:col>11</xdr:col>
      <xdr:colOff>82550</xdr:colOff>
      <xdr:row>81</xdr:row>
      <xdr:rowOff>33575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43752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140996</xdr:rowOff>
    </xdr:from>
    <xdr:to>
      <xdr:col>7</xdr:col>
      <xdr:colOff>31750</xdr:colOff>
      <xdr:row>81</xdr:row>
      <xdr:rowOff>71146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81323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2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経験年数階層内における若年層職員比率の増加や昇給延伸の実施などにより、前年度と比較して▲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34037</xdr:rowOff>
    </xdr:from>
    <xdr:to>
      <xdr:col>81</xdr:col>
      <xdr:colOff>44450</xdr:colOff>
      <xdr:row>86</xdr:row>
      <xdr:rowOff>43687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8737"/>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43687</xdr:rowOff>
    </xdr:from>
    <xdr:to>
      <xdr:col>77</xdr:col>
      <xdr:colOff>44450</xdr:colOff>
      <xdr:row>87</xdr:row>
      <xdr:rowOff>123189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88387"/>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55626</xdr:rowOff>
    </xdr:from>
    <xdr:to>
      <xdr:col>72</xdr:col>
      <xdr:colOff>203200</xdr:colOff>
      <xdr:row>87</xdr:row>
      <xdr:rowOff>123189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71776"/>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55626</xdr:rowOff>
    </xdr:from>
    <xdr:to>
      <xdr:col>68</xdr:col>
      <xdr:colOff>152400</xdr:colOff>
      <xdr:row>88</xdr:row>
      <xdr:rowOff>9652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717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154687</xdr:rowOff>
    </xdr:from>
    <xdr:to>
      <xdr:col>81</xdr:col>
      <xdr:colOff>95250</xdr:colOff>
      <xdr:row>86</xdr:row>
      <xdr:rowOff>84837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126764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164337</xdr:rowOff>
    </xdr:from>
    <xdr:to>
      <xdr:col>77</xdr:col>
      <xdr:colOff>95250</xdr:colOff>
      <xdr:row>86</xdr:row>
      <xdr:rowOff>94487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79264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xdr:rowOff>
    </xdr:from>
    <xdr:to>
      <xdr:col>68</xdr:col>
      <xdr:colOff>203200</xdr:colOff>
      <xdr:row>87</xdr:row>
      <xdr:rowOff>106426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91203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130302</xdr:rowOff>
    </xdr:from>
    <xdr:to>
      <xdr:col>64</xdr:col>
      <xdr:colOff>152400</xdr:colOff>
      <xdr:row>88</xdr:row>
      <xdr:rowOff>60452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45229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過去においての採用抑制により、類似団体平均・全国平均に比較して、大幅に下回っている。加えて、急激な人口増により、前年より、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人当たりの職員数が減少している。定員管理適正化計画に基づき、住民サービスを低下させないよう、定員管理の着実な執行を図りたい。</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153670</xdr:rowOff>
    </xdr:from>
    <xdr:to>
      <xdr:col>81</xdr:col>
      <xdr:colOff>44450</xdr:colOff>
      <xdr:row>58</xdr:row>
      <xdr:rowOff>19755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9926320"/>
          <a:ext cx="8382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17074</xdr:rowOff>
    </xdr:from>
    <xdr:to>
      <xdr:col>77</xdr:col>
      <xdr:colOff>44450</xdr:colOff>
      <xdr:row>58</xdr:row>
      <xdr:rowOff>19755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996117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17074</xdr:rowOff>
    </xdr:from>
    <xdr:to>
      <xdr:col>72</xdr:col>
      <xdr:colOff>203200</xdr:colOff>
      <xdr:row>58</xdr:row>
      <xdr:rowOff>53270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9961174"/>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49248</xdr:rowOff>
    </xdr:from>
    <xdr:to>
      <xdr:col>68</xdr:col>
      <xdr:colOff>152400</xdr:colOff>
      <xdr:row>58</xdr:row>
      <xdr:rowOff>53270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933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102870</xdr:rowOff>
    </xdr:from>
    <xdr:to>
      <xdr:col>81</xdr:col>
      <xdr:colOff>95250</xdr:colOff>
      <xdr:row>58</xdr:row>
      <xdr:rowOff>33020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24147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140405</xdr:rowOff>
    </xdr:from>
    <xdr:to>
      <xdr:col>77</xdr:col>
      <xdr:colOff>95250</xdr:colOff>
      <xdr:row>58</xdr:row>
      <xdr:rowOff>70555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80732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68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137724</xdr:rowOff>
    </xdr:from>
    <xdr:to>
      <xdr:col>73</xdr:col>
      <xdr:colOff>44450</xdr:colOff>
      <xdr:row>58</xdr:row>
      <xdr:rowOff>67874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78051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67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2470</xdr:rowOff>
    </xdr:from>
    <xdr:to>
      <xdr:col>68</xdr:col>
      <xdr:colOff>203200</xdr:colOff>
      <xdr:row>58</xdr:row>
      <xdr:rowOff>104070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114247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1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169898</xdr:rowOff>
    </xdr:from>
    <xdr:to>
      <xdr:col>64</xdr:col>
      <xdr:colOff>152400</xdr:colOff>
      <xdr:row>58</xdr:row>
      <xdr:rowOff>100048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110225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月輪小学校用地取得事業（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H7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）・月の輪小学校</a:t>
          </a:r>
          <a:r>
            <a:rPr kumimoji="1" lang="en-US" altLang="ja-JP" sz="1300">
              <a:solidFill>
                <a:schemeClr val="tx1"/>
              </a:solidFill>
              <a:latin typeface="ＭＳ Ｐゴシック" panose="020B0600070205080204" pitchFamily="50" charset="-128"/>
              <a:ea typeface="ＭＳ Ｐゴシック" panose="020B0600070205080204" pitchFamily="50" charset="-128"/>
            </a:rPr>
            <a:t>PFI</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事業施設維持管理分（</a:t>
          </a:r>
          <a:r>
            <a:rPr kumimoji="1" lang="en-US" altLang="ja-JP" sz="1300">
              <a:solidFill>
                <a:schemeClr val="tx1"/>
              </a:solidFill>
              <a:latin typeface="ＭＳ Ｐゴシック" panose="020B0600070205080204" pitchFamily="50" charset="-128"/>
              <a:ea typeface="ＭＳ Ｐゴシック" panose="020B0600070205080204" pitchFamily="50" charset="-128"/>
            </a:rPr>
            <a:t>H19</a:t>
          </a:r>
          <a:r>
            <a:rPr kumimoji="1" lang="ja-JP" altLang="en-US" sz="1300">
              <a:solidFill>
                <a:schemeClr val="tx1"/>
              </a:solidFill>
              <a:latin typeface="ＭＳ Ｐゴシック" panose="020B0600070205080204" pitchFamily="50" charset="-128"/>
              <a:ea typeface="ＭＳ Ｐゴシック" panose="020B0600070205080204" pitchFamily="50" charset="-128"/>
            </a:rPr>
            <a:t>）・同校</a:t>
          </a:r>
          <a:r>
            <a:rPr kumimoji="1" lang="en-US" altLang="ja-JP" sz="1300">
              <a:solidFill>
                <a:schemeClr val="tx1"/>
              </a:solidFill>
              <a:latin typeface="ＭＳ Ｐゴシック" panose="020B0600070205080204" pitchFamily="50" charset="-128"/>
              <a:ea typeface="ＭＳ Ｐゴシック" panose="020B0600070205080204" pitchFamily="50" charset="-128"/>
            </a:rPr>
            <a:t>PFI</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事業建設事業分（</a:t>
          </a:r>
          <a:r>
            <a:rPr kumimoji="1" lang="en-US" altLang="ja-JP" sz="1300">
              <a:solidFill>
                <a:schemeClr val="tx1"/>
              </a:solidFill>
              <a:latin typeface="ＭＳ Ｐゴシック" panose="020B0600070205080204" pitchFamily="50" charset="-128"/>
              <a:ea typeface="ＭＳ Ｐゴシック" panose="020B0600070205080204" pitchFamily="50" charset="-128"/>
            </a:rPr>
            <a:t>H20</a:t>
          </a:r>
          <a:r>
            <a:rPr kumimoji="1" lang="ja-JP" altLang="en-US" sz="1300">
              <a:solidFill>
                <a:schemeClr val="tx1"/>
              </a:solidFill>
              <a:latin typeface="ＭＳ Ｐゴシック" panose="020B0600070205080204" pitchFamily="50" charset="-128"/>
              <a:ea typeface="ＭＳ Ｐゴシック" panose="020B0600070205080204" pitchFamily="50" charset="-128"/>
            </a:rPr>
            <a:t>）の返済（償還）が令和元年度で終了したことに伴い、前年度より▲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％減少した。今後もなるべく起債に依存しない財政運営を図り、現在の水準を下げていきたい。</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112268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456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131572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42</xdr:row>
      <xdr:rowOff>131572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276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126746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03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75946</xdr:rowOff>
    </xdr:from>
    <xdr:to>
      <xdr:col>68</xdr:col>
      <xdr:colOff>203200</xdr:colOff>
      <xdr:row>43</xdr:row>
      <xdr:rowOff>6096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162323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南部小学校</a:t>
          </a:r>
          <a:r>
            <a:rPr kumimoji="1" lang="en-US" altLang="ja-JP" sz="1300">
              <a:solidFill>
                <a:schemeClr val="tx1"/>
              </a:solidFill>
              <a:latin typeface="ＭＳ Ｐゴシック" panose="020B0600070205080204" pitchFamily="50" charset="-128"/>
              <a:ea typeface="ＭＳ Ｐゴシック" panose="020B0600070205080204" pitchFamily="50" charset="-128"/>
            </a:rPr>
            <a:t>PFI</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事業建設事業（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H22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H22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a:solidFill>
                <a:schemeClr val="tx1"/>
              </a:solidFill>
              <a:latin typeface="ＭＳ Ｐゴシック" panose="020B0600070205080204" pitchFamily="50" charset="-128"/>
              <a:ea typeface="ＭＳ Ｐゴシック" panose="020B0600070205080204" pitchFamily="50" charset="-128"/>
            </a:rPr>
            <a:t>）及び同小什器備品借上料（</a:t>
          </a:r>
          <a:r>
            <a:rPr kumimoji="1" lang="en-US" altLang="ja-JP" sz="1300">
              <a:solidFill>
                <a:schemeClr val="tx1"/>
              </a:solidFill>
              <a:latin typeface="ＭＳ Ｐゴシック" panose="020B0600070205080204" pitchFamily="50" charset="-128"/>
              <a:ea typeface="ＭＳ Ｐゴシック" panose="020B0600070205080204" pitchFamily="50" charset="-128"/>
            </a:rPr>
            <a:t>H22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支払いの完了により債務負担行為による支出予定額が減少したことや、余剰金等の発生により、財政調整基金や介護保険給付費準備基金等の基金積立を行ったことに伴う充当可能財源の増加により、昨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7.3</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59595</xdr:rowOff>
    </xdr:from>
    <xdr:to>
      <xdr:col>81</xdr:col>
      <xdr:colOff>44450</xdr:colOff>
      <xdr:row>16</xdr:row>
      <xdr:rowOff>103632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02795"/>
          <a:ext cx="8382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103632</xdr:rowOff>
    </xdr:from>
    <xdr:to>
      <xdr:col>77</xdr:col>
      <xdr:colOff>44450</xdr:colOff>
      <xdr:row>16</xdr:row>
      <xdr:rowOff>154908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46832"/>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154908</xdr:rowOff>
    </xdr:from>
    <xdr:to>
      <xdr:col>72</xdr:col>
      <xdr:colOff>203200</xdr:colOff>
      <xdr:row>17</xdr:row>
      <xdr:rowOff>29305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9810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29305</xdr:rowOff>
    </xdr:from>
    <xdr:to>
      <xdr:col>68</xdr:col>
      <xdr:colOff>152400</xdr:colOff>
      <xdr:row>17</xdr:row>
      <xdr:rowOff>57055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943955"/>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8795</xdr:rowOff>
    </xdr:from>
    <xdr:to>
      <xdr:col>81</xdr:col>
      <xdr:colOff>95250</xdr:colOff>
      <xdr:row>16</xdr:row>
      <xdr:rowOff>110395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152322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52832</xdr:rowOff>
    </xdr:from>
    <xdr:to>
      <xdr:col>77</xdr:col>
      <xdr:colOff>95250</xdr:colOff>
      <xdr:row>16</xdr:row>
      <xdr:rowOff>154432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139209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104108</xdr:rowOff>
    </xdr:from>
    <xdr:to>
      <xdr:col>73</xdr:col>
      <xdr:colOff>44450</xdr:colOff>
      <xdr:row>17</xdr:row>
      <xdr:rowOff>34258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19035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3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149955</xdr:rowOff>
    </xdr:from>
    <xdr:to>
      <xdr:col>68</xdr:col>
      <xdr:colOff>203200</xdr:colOff>
      <xdr:row>17</xdr:row>
      <xdr:rowOff>80105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64882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6255</xdr:rowOff>
    </xdr:from>
    <xdr:to>
      <xdr:col>64</xdr:col>
      <xdr:colOff>152400</xdr:colOff>
      <xdr:row>17</xdr:row>
      <xdr:rowOff>107855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92632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0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計画的な採用による職員数の抑制等により、過去５年とも類似団体平均を下回る水準で推移している。今後も現在の水準を維持・向上させていきたい。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119380</xdr:rowOff>
    </xdr:from>
    <xdr:to>
      <xdr:col>24</xdr:col>
      <xdr:colOff>25400</xdr:colOff>
      <xdr:row>33</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0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73660</xdr:rowOff>
    </xdr:from>
    <xdr:to>
      <xdr:col>19</xdr:col>
      <xdr:colOff>187325</xdr:colOff>
      <xdr:row>32</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56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73660</xdr:rowOff>
    </xdr:from>
    <xdr:to>
      <xdr:col>15</xdr:col>
      <xdr:colOff>98425</xdr:colOff>
      <xdr:row>33</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560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8890</xdr:rowOff>
    </xdr:from>
    <xdr:to>
      <xdr:col>11</xdr:col>
      <xdr:colOff>9525</xdr:colOff>
      <xdr:row>33</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6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160020</xdr:rowOff>
    </xdr:from>
    <xdr:to>
      <xdr:col>24</xdr:col>
      <xdr:colOff>76200</xdr:colOff>
      <xdr:row>33</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68597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68580</xdr:rowOff>
    </xdr:from>
    <xdr:to>
      <xdr:col>20</xdr:col>
      <xdr:colOff>38100</xdr:colOff>
      <xdr:row>32</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22860</xdr:rowOff>
    </xdr:from>
    <xdr:to>
      <xdr:col>15</xdr:col>
      <xdr:colOff>149225</xdr:colOff>
      <xdr:row>32</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144780</xdr:rowOff>
    </xdr:from>
    <xdr:to>
      <xdr:col>11</xdr:col>
      <xdr:colOff>60325</xdr:colOff>
      <xdr:row>33</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129540</xdr:rowOff>
    </xdr:from>
    <xdr:to>
      <xdr:col>6</xdr:col>
      <xdr:colOff>171450</xdr:colOff>
      <xdr:row>33</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とも類似団体平均を大きく上回る比較的高い水準で推移している。これは事務事業の委託や、電算化の推進、公用車のリース化、児童生徒急増対応のプレハブ校舎借上等が要因と思われる。令和２年度は前年度に比べ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％減少しているが、新型コロナウイルスの影響により、給食委託料や予防接種委託料等の減少が主な要因である。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130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20</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27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20</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55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111760</xdr:rowOff>
    </xdr:from>
    <xdr:to>
      <xdr:col>73</xdr:col>
      <xdr:colOff>180975</xdr:colOff>
      <xdr:row>20</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40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6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106680</xdr:rowOff>
    </xdr:from>
    <xdr:to>
      <xdr:col>74</xdr:col>
      <xdr:colOff>31750</xdr:colOff>
      <xdr:row>21</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60960</xdr:rowOff>
    </xdr:from>
    <xdr:to>
      <xdr:col>69</xdr:col>
      <xdr:colOff>142875</xdr:colOff>
      <xdr:row>20</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156210</xdr:rowOff>
    </xdr:from>
    <xdr:to>
      <xdr:col>65</xdr:col>
      <xdr:colOff>53975</xdr:colOff>
      <xdr:row>20</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令和２年度においては前年度比▲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ったが、過去５年とも類似団体を上回り、その水準も高水準にある。人口増に伴い乳幼児・児童等にかかる児童手当やこども医療費、保育所保育実施委託料等の子育て支援の扶助費需要が高いことが要因である。特に保育所保育実施委託料は、入所児童数・単価ともに増加傾向にあり、著しい伸びを見せ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187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59</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5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過去５年とも類似団体平均を大きく下回っており、低い水準のまま推移している。各特別会計への繰出金が主なものである。令和２年度は前年度同数の</a:t>
          </a:r>
          <a:r>
            <a:rPr kumimoji="1" lang="en-US" altLang="ja-JP" sz="1300">
              <a:solidFill>
                <a:schemeClr val="tx1"/>
              </a:solidFill>
              <a:latin typeface="ＭＳ Ｐゴシック" panose="020B0600070205080204" pitchFamily="50" charset="-128"/>
              <a:ea typeface="ＭＳ Ｐゴシック" panose="020B0600070205080204" pitchFamily="50" charset="-128"/>
            </a:rPr>
            <a:t>9.1</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％であった。今後は高齢化に伴う増大が見込まれることから、保険税・保険料や使用料の適正化を図ることなどにより、税収を主な財源とする一般会計の負担を減らしていくよう努める。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54</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92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35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乳幼児・児童の人口増に伴い、子育て支援関連の補助費等が類似団体平均を上回る水準で推移している。令和２年度は前年度同数の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14.6</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％であった。今後は、比企広域消防組合常備消防費負担金や小川地区衛生組合負担金等の一部事務組合に対する負担金が増額傾向にある見込みであるため、類似団体平均より上回る見込みである。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51889</xdr:rowOff>
    </xdr:from>
    <xdr:to>
      <xdr:col>82</xdr:col>
      <xdr:colOff>107950</xdr:colOff>
      <xdr:row>36</xdr:row>
      <xdr:rowOff>51889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24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51889</xdr:rowOff>
    </xdr:from>
    <xdr:to>
      <xdr:col>78</xdr:col>
      <xdr:colOff>69850</xdr:colOff>
      <xdr:row>36</xdr:row>
      <xdr:rowOff>84546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240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25763</xdr:rowOff>
    </xdr:from>
    <xdr:to>
      <xdr:col>73</xdr:col>
      <xdr:colOff>180975</xdr:colOff>
      <xdr:row>36</xdr:row>
      <xdr:rowOff>84546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97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25763</xdr:rowOff>
    </xdr:from>
    <xdr:to>
      <xdr:col>69</xdr:col>
      <xdr:colOff>92075</xdr:colOff>
      <xdr:row>36</xdr:row>
      <xdr:rowOff>91077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979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1089</xdr:rowOff>
    </xdr:from>
    <xdr:to>
      <xdr:col>82</xdr:col>
      <xdr:colOff>158750</xdr:colOff>
      <xdr:row>36</xdr:row>
      <xdr:rowOff>102689</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17616</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87466</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33746</xdr:rowOff>
    </xdr:from>
    <xdr:to>
      <xdr:col>74</xdr:col>
      <xdr:colOff>31750</xdr:colOff>
      <xdr:row>36</xdr:row>
      <xdr:rowOff>135346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120123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146413</xdr:rowOff>
    </xdr:from>
    <xdr:to>
      <xdr:col>69</xdr:col>
      <xdr:colOff>142875</xdr:colOff>
      <xdr:row>36</xdr:row>
      <xdr:rowOff>76563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61340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40277</xdr:rowOff>
    </xdr:from>
    <xdr:to>
      <xdr:col>65</xdr:col>
      <xdr:colOff>53975</xdr:colOff>
      <xdr:row>36</xdr:row>
      <xdr:rowOff>141877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126654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令和２年度については、昨年度比▲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12.8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年度は類似団体平均以上の数値であったが、令和元年度から類似団体平均を下回っている。公債費のピークは平成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年度であったが、それ以降は概ね減少傾向にあるといえる。今後も起債に依存しない財政運営に努め、現在の水準を下げていきたい。</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709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101854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03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令和元年度までは類似団体平均を上回る値で推移していたが、令和２年度から類似団体平均を下回り、前年度比で▲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％減少した。扶助費、物件費の割合が減少したことが主な要因である。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134620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200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134620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96520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76</xdr:row>
      <xdr:rowOff>81280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0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113047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167716</xdr:rowOff>
    </xdr:from>
    <xdr:to>
      <xdr:col>29</xdr:col>
      <xdr:colOff>127000</xdr:colOff>
      <xdr:row>20</xdr:row>
      <xdr:rowOff>27635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72891"/>
          <a:ext cx="647700" cy="3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164287</xdr:rowOff>
    </xdr:from>
    <xdr:to>
      <xdr:col>26</xdr:col>
      <xdr:colOff>50800</xdr:colOff>
      <xdr:row>19</xdr:row>
      <xdr:rowOff>167716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69462"/>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146533</xdr:rowOff>
    </xdr:from>
    <xdr:to>
      <xdr:col>22</xdr:col>
      <xdr:colOff>114300</xdr:colOff>
      <xdr:row>19</xdr:row>
      <xdr:rowOff>164287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51708"/>
          <a:ext cx="698500" cy="1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146533</xdr:rowOff>
    </xdr:from>
    <xdr:to>
      <xdr:col>18</xdr:col>
      <xdr:colOff>177800</xdr:colOff>
      <xdr:row>19</xdr:row>
      <xdr:rowOff>155461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51708"/>
          <a:ext cx="698500" cy="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148285</xdr:rowOff>
    </xdr:from>
    <xdr:to>
      <xdr:col>29</xdr:col>
      <xdr:colOff>177800</xdr:colOff>
      <xdr:row>20</xdr:row>
      <xdr:rowOff>78435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5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56862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116916</xdr:rowOff>
    </xdr:from>
    <xdr:to>
      <xdr:col>26</xdr:col>
      <xdr:colOff>101600</xdr:colOff>
      <xdr:row>20</xdr:row>
      <xdr:rowOff>47066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31843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0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113487</xdr:rowOff>
    </xdr:from>
    <xdr:to>
      <xdr:col>22</xdr:col>
      <xdr:colOff>165100</xdr:colOff>
      <xdr:row>20</xdr:row>
      <xdr:rowOff>43637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1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28414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0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95733</xdr:rowOff>
    </xdr:from>
    <xdr:to>
      <xdr:col>19</xdr:col>
      <xdr:colOff>38100</xdr:colOff>
      <xdr:row>20</xdr:row>
      <xdr:rowOff>25883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10660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104661</xdr:rowOff>
    </xdr:from>
    <xdr:to>
      <xdr:col>15</xdr:col>
      <xdr:colOff>101600</xdr:colOff>
      <xdr:row>20</xdr:row>
      <xdr:rowOff>34811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19588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146717</xdr:rowOff>
    </xdr:from>
    <xdr:to>
      <xdr:col>29</xdr:col>
      <xdr:colOff>127000</xdr:colOff>
      <xdr:row>35</xdr:row>
      <xdr:rowOff>238747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57067"/>
          <a:ext cx="647700" cy="9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113112</xdr:rowOff>
    </xdr:from>
    <xdr:to>
      <xdr:col>26</xdr:col>
      <xdr:colOff>50800</xdr:colOff>
      <xdr:row>35</xdr:row>
      <xdr:rowOff>146717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23462"/>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84462</xdr:rowOff>
    </xdr:from>
    <xdr:to>
      <xdr:col>22</xdr:col>
      <xdr:colOff>114300</xdr:colOff>
      <xdr:row>35</xdr:row>
      <xdr:rowOff>113112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94812"/>
          <a:ext cx="698500" cy="2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84462</xdr:rowOff>
    </xdr:from>
    <xdr:to>
      <xdr:col>18</xdr:col>
      <xdr:colOff>177800</xdr:colOff>
      <xdr:row>35</xdr:row>
      <xdr:rowOff>90005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94812"/>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187947</xdr:rowOff>
    </xdr:from>
    <xdr:to>
      <xdr:col>29</xdr:col>
      <xdr:colOff>177800</xdr:colOff>
      <xdr:row>35</xdr:row>
      <xdr:rowOff>289547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160024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95917</xdr:rowOff>
    </xdr:from>
    <xdr:to>
      <xdr:col>26</xdr:col>
      <xdr:colOff>101600</xdr:colOff>
      <xdr:row>35</xdr:row>
      <xdr:rowOff>197517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0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207694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5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62312</xdr:rowOff>
    </xdr:from>
    <xdr:to>
      <xdr:col>22</xdr:col>
      <xdr:colOff>165100</xdr:colOff>
      <xdr:row>35</xdr:row>
      <xdr:rowOff>163912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174089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33662</xdr:rowOff>
    </xdr:from>
    <xdr:to>
      <xdr:col>19</xdr:col>
      <xdr:colOff>38100</xdr:colOff>
      <xdr:row>35</xdr:row>
      <xdr:rowOff>135262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145439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39205</xdr:rowOff>
    </xdr:from>
    <xdr:to>
      <xdr:col>15</xdr:col>
      <xdr:colOff>101600</xdr:colOff>
      <xdr:row>35</xdr:row>
      <xdr:rowOff>140805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4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150982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1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47786</xdr:rowOff>
    </xdr:from>
    <xdr:to>
      <xdr:col>24</xdr:col>
      <xdr:colOff>63500</xdr:colOff>
      <xdr:row>38</xdr:row>
      <xdr:rowOff>116758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62886"/>
          <a:ext cx="8382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116758</xdr:rowOff>
    </xdr:from>
    <xdr:to>
      <xdr:col>19</xdr:col>
      <xdr:colOff>177800</xdr:colOff>
      <xdr:row>38</xdr:row>
      <xdr:rowOff>118097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31858"/>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79056</xdr:rowOff>
    </xdr:from>
    <xdr:to>
      <xdr:col>15</xdr:col>
      <xdr:colOff>50800</xdr:colOff>
      <xdr:row>38</xdr:row>
      <xdr:rowOff>118097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94156"/>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73194</xdr:rowOff>
    </xdr:from>
    <xdr:to>
      <xdr:col>10</xdr:col>
      <xdr:colOff>114300</xdr:colOff>
      <xdr:row>38</xdr:row>
      <xdr:rowOff>79056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88294"/>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168436</xdr:rowOff>
    </xdr:from>
    <xdr:to>
      <xdr:col>24</xdr:col>
      <xdr:colOff>114300</xdr:colOff>
      <xdr:row>38</xdr:row>
      <xdr:rowOff>98586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83364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65958</xdr:rowOff>
    </xdr:from>
    <xdr:to>
      <xdr:col>20</xdr:col>
      <xdr:colOff>38100</xdr:colOff>
      <xdr:row>38</xdr:row>
      <xdr:rowOff>167558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158685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67297</xdr:rowOff>
    </xdr:from>
    <xdr:to>
      <xdr:col>15</xdr:col>
      <xdr:colOff>101600</xdr:colOff>
      <xdr:row>38</xdr:row>
      <xdr:rowOff>168897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160024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28256</xdr:rowOff>
    </xdr:from>
    <xdr:to>
      <xdr:col>10</xdr:col>
      <xdr:colOff>165100</xdr:colOff>
      <xdr:row>38</xdr:row>
      <xdr:rowOff>129856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120983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22394</xdr:rowOff>
    </xdr:from>
    <xdr:to>
      <xdr:col>6</xdr:col>
      <xdr:colOff>38100</xdr:colOff>
      <xdr:row>38</xdr:row>
      <xdr:rowOff>123994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115121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6834</xdr:rowOff>
    </xdr:from>
    <xdr:to>
      <xdr:col>24</xdr:col>
      <xdr:colOff>63500</xdr:colOff>
      <xdr:row>57</xdr:row>
      <xdr:rowOff>30544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79484"/>
          <a:ext cx="8382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30544</xdr:rowOff>
    </xdr:from>
    <xdr:to>
      <xdr:col>19</xdr:col>
      <xdr:colOff>177800</xdr:colOff>
      <xdr:row>57</xdr:row>
      <xdr:rowOff>134655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03194"/>
          <a:ext cx="8890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134655</xdr:rowOff>
    </xdr:from>
    <xdr:to>
      <xdr:col>15</xdr:col>
      <xdr:colOff>50800</xdr:colOff>
      <xdr:row>57</xdr:row>
      <xdr:rowOff>138981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7305"/>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45419</xdr:rowOff>
    </xdr:from>
    <xdr:to>
      <xdr:col>10</xdr:col>
      <xdr:colOff>114300</xdr:colOff>
      <xdr:row>57</xdr:row>
      <xdr:rowOff>138981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18069"/>
          <a:ext cx="8890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127484</xdr:rowOff>
    </xdr:from>
    <xdr:to>
      <xdr:col>24</xdr:col>
      <xdr:colOff>114300</xdr:colOff>
      <xdr:row>57</xdr:row>
      <xdr:rowOff>57634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105911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151194</xdr:rowOff>
    </xdr:from>
    <xdr:to>
      <xdr:col>20</xdr:col>
      <xdr:colOff>38100</xdr:colOff>
      <xdr:row>57</xdr:row>
      <xdr:rowOff>81344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72471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83855</xdr:rowOff>
    </xdr:from>
    <xdr:to>
      <xdr:col>15</xdr:col>
      <xdr:colOff>101600</xdr:colOff>
      <xdr:row>58</xdr:row>
      <xdr:rowOff>14005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88181</xdr:rowOff>
    </xdr:from>
    <xdr:to>
      <xdr:col>10</xdr:col>
      <xdr:colOff>165100</xdr:colOff>
      <xdr:row>58</xdr:row>
      <xdr:rowOff>18331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166069</xdr:rowOff>
    </xdr:from>
    <xdr:to>
      <xdr:col>6</xdr:col>
      <xdr:colOff>38100</xdr:colOff>
      <xdr:row>57</xdr:row>
      <xdr:rowOff>96219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87346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85339</xdr:rowOff>
    </xdr:from>
    <xdr:to>
      <xdr:col>24</xdr:col>
      <xdr:colOff>63500</xdr:colOff>
      <xdr:row>78</xdr:row>
      <xdr:rowOff>87122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8439"/>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86162</xdr:rowOff>
    </xdr:from>
    <xdr:to>
      <xdr:col>19</xdr:col>
      <xdr:colOff>177800</xdr:colOff>
      <xdr:row>78</xdr:row>
      <xdr:rowOff>87122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5926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80333</xdr:rowOff>
    </xdr:from>
    <xdr:to>
      <xdr:col>15</xdr:col>
      <xdr:colOff>50800</xdr:colOff>
      <xdr:row>78</xdr:row>
      <xdr:rowOff>86162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343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80333</xdr:rowOff>
    </xdr:from>
    <xdr:to>
      <xdr:col>10</xdr:col>
      <xdr:colOff>114300</xdr:colOff>
      <xdr:row>78</xdr:row>
      <xdr:rowOff>92242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343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34539</xdr:rowOff>
    </xdr:from>
    <xdr:to>
      <xdr:col>24</xdr:col>
      <xdr:colOff>114300</xdr:colOff>
      <xdr:row>78</xdr:row>
      <xdr:rowOff>136139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120916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36322</xdr:rowOff>
    </xdr:from>
    <xdr:to>
      <xdr:col>20</xdr:col>
      <xdr:colOff>38100</xdr:colOff>
      <xdr:row>78</xdr:row>
      <xdr:rowOff>137922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129049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35362</xdr:rowOff>
    </xdr:from>
    <xdr:to>
      <xdr:col>15</xdr:col>
      <xdr:colOff>101600</xdr:colOff>
      <xdr:row>78</xdr:row>
      <xdr:rowOff>136962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128089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29533</xdr:rowOff>
    </xdr:from>
    <xdr:to>
      <xdr:col>10</xdr:col>
      <xdr:colOff>165100</xdr:colOff>
      <xdr:row>78</xdr:row>
      <xdr:rowOff>131133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122260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41442</xdr:rowOff>
    </xdr:from>
    <xdr:to>
      <xdr:col>6</xdr:col>
      <xdr:colOff>38100</xdr:colOff>
      <xdr:row>78</xdr:row>
      <xdr:rowOff>143042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134169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147315</xdr:rowOff>
    </xdr:from>
    <xdr:to>
      <xdr:col>24</xdr:col>
      <xdr:colOff>63500</xdr:colOff>
      <xdr:row>94</xdr:row>
      <xdr:rowOff>149259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263615"/>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147315</xdr:rowOff>
    </xdr:from>
    <xdr:to>
      <xdr:col>19</xdr:col>
      <xdr:colOff>177800</xdr:colOff>
      <xdr:row>95</xdr:row>
      <xdr:rowOff>51417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63615"/>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51417</xdr:rowOff>
    </xdr:from>
    <xdr:to>
      <xdr:col>15</xdr:col>
      <xdr:colOff>50800</xdr:colOff>
      <xdr:row>95</xdr:row>
      <xdr:rowOff>98980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39167"/>
          <a:ext cx="889000" cy="4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98980</xdr:rowOff>
    </xdr:from>
    <xdr:to>
      <xdr:col>10</xdr:col>
      <xdr:colOff>114300</xdr:colOff>
      <xdr:row>95</xdr:row>
      <xdr:rowOff>106668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86730"/>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98459</xdr:rowOff>
    </xdr:from>
    <xdr:to>
      <xdr:col>24</xdr:col>
      <xdr:colOff>114300</xdr:colOff>
      <xdr:row>95</xdr:row>
      <xdr:rowOff>28609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121336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06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96515</xdr:rowOff>
    </xdr:from>
    <xdr:to>
      <xdr:col>20</xdr:col>
      <xdr:colOff>38100</xdr:colOff>
      <xdr:row>95</xdr:row>
      <xdr:rowOff>26665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43192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98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617</xdr:rowOff>
    </xdr:from>
    <xdr:to>
      <xdr:col>15</xdr:col>
      <xdr:colOff>101600</xdr:colOff>
      <xdr:row>95</xdr:row>
      <xdr:rowOff>102217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118744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0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48180</xdr:rowOff>
    </xdr:from>
    <xdr:to>
      <xdr:col>10</xdr:col>
      <xdr:colOff>165100</xdr:colOff>
      <xdr:row>95</xdr:row>
      <xdr:rowOff>149780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166307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1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55868</xdr:rowOff>
    </xdr:from>
    <xdr:to>
      <xdr:col>6</xdr:col>
      <xdr:colOff>38100</xdr:colOff>
      <xdr:row>95</xdr:row>
      <xdr:rowOff>157468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2545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1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112597</xdr:rowOff>
    </xdr:from>
    <xdr:to>
      <xdr:col>55</xdr:col>
      <xdr:colOff>0</xdr:colOff>
      <xdr:row>37</xdr:row>
      <xdr:rowOff>78362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41897"/>
          <a:ext cx="838200" cy="4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78362</xdr:rowOff>
    </xdr:from>
    <xdr:to>
      <xdr:col>50</xdr:col>
      <xdr:colOff>114300</xdr:colOff>
      <xdr:row>37</xdr:row>
      <xdr:rowOff>104249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22012"/>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95407</xdr:rowOff>
    </xdr:from>
    <xdr:to>
      <xdr:col>45</xdr:col>
      <xdr:colOff>177800</xdr:colOff>
      <xdr:row>37</xdr:row>
      <xdr:rowOff>104249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39057"/>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95407</xdr:rowOff>
    </xdr:from>
    <xdr:to>
      <xdr:col>41</xdr:col>
      <xdr:colOff>50800</xdr:colOff>
      <xdr:row>37</xdr:row>
      <xdr:rowOff>96371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39057"/>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61797</xdr:rowOff>
    </xdr:from>
    <xdr:to>
      <xdr:col>55</xdr:col>
      <xdr:colOff>50800</xdr:colOff>
      <xdr:row>34</xdr:row>
      <xdr:rowOff>163397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148174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27562</xdr:rowOff>
    </xdr:from>
    <xdr:to>
      <xdr:col>50</xdr:col>
      <xdr:colOff>165100</xdr:colOff>
      <xdr:row>37</xdr:row>
      <xdr:rowOff>129162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120289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53449</xdr:rowOff>
    </xdr:from>
    <xdr:to>
      <xdr:col>46</xdr:col>
      <xdr:colOff>38100</xdr:colOff>
      <xdr:row>37</xdr:row>
      <xdr:rowOff>155049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146176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44607</xdr:rowOff>
    </xdr:from>
    <xdr:to>
      <xdr:col>41</xdr:col>
      <xdr:colOff>101600</xdr:colOff>
      <xdr:row>37</xdr:row>
      <xdr:rowOff>146207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137334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45571</xdr:rowOff>
    </xdr:from>
    <xdr:to>
      <xdr:col>36</xdr:col>
      <xdr:colOff>165100</xdr:colOff>
      <xdr:row>37</xdr:row>
      <xdr:rowOff>147171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138298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69483</xdr:rowOff>
    </xdr:from>
    <xdr:to>
      <xdr:col>55</xdr:col>
      <xdr:colOff>0</xdr:colOff>
      <xdr:row>58</xdr:row>
      <xdr:rowOff>77114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13583"/>
          <a:ext cx="8382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159565</xdr:rowOff>
    </xdr:from>
    <xdr:to>
      <xdr:col>50</xdr:col>
      <xdr:colOff>114300</xdr:colOff>
      <xdr:row>58</xdr:row>
      <xdr:rowOff>69483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32215"/>
          <a:ext cx="889000" cy="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159565</xdr:rowOff>
    </xdr:from>
    <xdr:to>
      <xdr:col>45</xdr:col>
      <xdr:colOff>177800</xdr:colOff>
      <xdr:row>58</xdr:row>
      <xdr:rowOff>62159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32215"/>
          <a:ext cx="8890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40798</xdr:rowOff>
    </xdr:from>
    <xdr:to>
      <xdr:col>41</xdr:col>
      <xdr:colOff>50800</xdr:colOff>
      <xdr:row>58</xdr:row>
      <xdr:rowOff>62159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84898"/>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26314</xdr:rowOff>
    </xdr:from>
    <xdr:to>
      <xdr:col>55</xdr:col>
      <xdr:colOff>50800</xdr:colOff>
      <xdr:row>58</xdr:row>
      <xdr:rowOff>127914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112691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18683</xdr:rowOff>
    </xdr:from>
    <xdr:to>
      <xdr:col>50</xdr:col>
      <xdr:colOff>165100</xdr:colOff>
      <xdr:row>58</xdr:row>
      <xdr:rowOff>120283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111410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108765</xdr:rowOff>
    </xdr:from>
    <xdr:to>
      <xdr:col>46</xdr:col>
      <xdr:colOff>38100</xdr:colOff>
      <xdr:row>58</xdr:row>
      <xdr:rowOff>38915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30042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7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11359</xdr:rowOff>
    </xdr:from>
    <xdr:to>
      <xdr:col>41</xdr:col>
      <xdr:colOff>101600</xdr:colOff>
      <xdr:row>58</xdr:row>
      <xdr:rowOff>112959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104086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161448</xdr:rowOff>
    </xdr:from>
    <xdr:to>
      <xdr:col>36</xdr:col>
      <xdr:colOff>165100</xdr:colOff>
      <xdr:row>58</xdr:row>
      <xdr:rowOff>91598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82725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30643</xdr:rowOff>
    </xdr:from>
    <xdr:to>
      <xdr:col>55</xdr:col>
      <xdr:colOff>0</xdr:colOff>
      <xdr:row>79</xdr:row>
      <xdr:rowOff>44252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75193"/>
          <a:ext cx="8382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27778</xdr:rowOff>
    </xdr:from>
    <xdr:to>
      <xdr:col>50</xdr:col>
      <xdr:colOff>114300</xdr:colOff>
      <xdr:row>79</xdr:row>
      <xdr:rowOff>30643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2328"/>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27778</xdr:rowOff>
    </xdr:from>
    <xdr:to>
      <xdr:col>45</xdr:col>
      <xdr:colOff>177800</xdr:colOff>
      <xdr:row>79</xdr:row>
      <xdr:rowOff>30003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72328"/>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14832</xdr:rowOff>
    </xdr:from>
    <xdr:to>
      <xdr:col>41</xdr:col>
      <xdr:colOff>50800</xdr:colOff>
      <xdr:row>79</xdr:row>
      <xdr:rowOff>30003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59382"/>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164902</xdr:rowOff>
    </xdr:from>
    <xdr:to>
      <xdr:col>55</xdr:col>
      <xdr:colOff>50800</xdr:colOff>
      <xdr:row>79</xdr:row>
      <xdr:rowOff>95052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79829</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2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151293</xdr:rowOff>
    </xdr:from>
    <xdr:to>
      <xdr:col>50</xdr:col>
      <xdr:colOff>165100</xdr:colOff>
      <xdr:row>79</xdr:row>
      <xdr:rowOff>81443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72570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1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148428</xdr:rowOff>
    </xdr:from>
    <xdr:to>
      <xdr:col>46</xdr:col>
      <xdr:colOff>38100</xdr:colOff>
      <xdr:row>79</xdr:row>
      <xdr:rowOff>78578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69705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150653</xdr:rowOff>
    </xdr:from>
    <xdr:to>
      <xdr:col>41</xdr:col>
      <xdr:colOff>101600</xdr:colOff>
      <xdr:row>79</xdr:row>
      <xdr:rowOff>80803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71930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1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135482</xdr:rowOff>
    </xdr:from>
    <xdr:to>
      <xdr:col>36</xdr:col>
      <xdr:colOff>165100</xdr:colOff>
      <xdr:row>79</xdr:row>
      <xdr:rowOff>65632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56759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134694</xdr:rowOff>
    </xdr:from>
    <xdr:to>
      <xdr:col>55</xdr:col>
      <xdr:colOff>0</xdr:colOff>
      <xdr:row>97</xdr:row>
      <xdr:rowOff>164640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65344"/>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68435</xdr:rowOff>
    </xdr:from>
    <xdr:to>
      <xdr:col>50</xdr:col>
      <xdr:colOff>114300</xdr:colOff>
      <xdr:row>97</xdr:row>
      <xdr:rowOff>134694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99085"/>
          <a:ext cx="889000" cy="6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68435</xdr:rowOff>
    </xdr:from>
    <xdr:to>
      <xdr:col>45</xdr:col>
      <xdr:colOff>177800</xdr:colOff>
      <xdr:row>97</xdr:row>
      <xdr:rowOff>150169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99085"/>
          <a:ext cx="88900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150169</xdr:rowOff>
    </xdr:from>
    <xdr:to>
      <xdr:col>41</xdr:col>
      <xdr:colOff>50800</xdr:colOff>
      <xdr:row>97</xdr:row>
      <xdr:rowOff>150896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80819"/>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113840</xdr:rowOff>
    </xdr:from>
    <xdr:to>
      <xdr:col>55</xdr:col>
      <xdr:colOff>50800</xdr:colOff>
      <xdr:row>98</xdr:row>
      <xdr:rowOff>43990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28767</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83894</xdr:rowOff>
    </xdr:from>
    <xdr:to>
      <xdr:col>50</xdr:col>
      <xdr:colOff>165100</xdr:colOff>
      <xdr:row>98</xdr:row>
      <xdr:rowOff>14044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5171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17635</xdr:rowOff>
    </xdr:from>
    <xdr:to>
      <xdr:col>46</xdr:col>
      <xdr:colOff>38100</xdr:colOff>
      <xdr:row>97</xdr:row>
      <xdr:rowOff>119235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110362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99369</xdr:rowOff>
    </xdr:from>
    <xdr:to>
      <xdr:col>41</xdr:col>
      <xdr:colOff>101600</xdr:colOff>
      <xdr:row>98</xdr:row>
      <xdr:rowOff>29519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20646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82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100096</xdr:rowOff>
    </xdr:from>
    <xdr:to>
      <xdr:col>36</xdr:col>
      <xdr:colOff>165100</xdr:colOff>
      <xdr:row>98</xdr:row>
      <xdr:rowOff>30246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21373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8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23685</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387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23685</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38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23994</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39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23994</xdr:rowOff>
    </xdr:from>
    <xdr:to>
      <xdr:col>71</xdr:col>
      <xdr:colOff>177800</xdr:colOff>
      <xdr:row>38</xdr:row>
      <xdr:rowOff>24034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909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144335</xdr:rowOff>
    </xdr:from>
    <xdr:to>
      <xdr:col>81</xdr:col>
      <xdr:colOff>101600</xdr:colOff>
      <xdr:row>38</xdr:row>
      <xdr:rowOff>74485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65612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58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144644</xdr:rowOff>
    </xdr:from>
    <xdr:to>
      <xdr:col>72</xdr:col>
      <xdr:colOff>38100</xdr:colOff>
      <xdr:row>38</xdr:row>
      <xdr:rowOff>74794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65921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58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144684</xdr:rowOff>
    </xdr:from>
    <xdr:to>
      <xdr:col>67</xdr:col>
      <xdr:colOff>101600</xdr:colOff>
      <xdr:row>38</xdr:row>
      <xdr:rowOff>74834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65961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8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137246</xdr:rowOff>
    </xdr:from>
    <xdr:to>
      <xdr:col>85</xdr:col>
      <xdr:colOff>127000</xdr:colOff>
      <xdr:row>77</xdr:row>
      <xdr:rowOff>158795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38896"/>
          <a:ext cx="8382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118844</xdr:rowOff>
    </xdr:from>
    <xdr:to>
      <xdr:col>81</xdr:col>
      <xdr:colOff>50800</xdr:colOff>
      <xdr:row>77</xdr:row>
      <xdr:rowOff>137246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2049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112330</xdr:rowOff>
    </xdr:from>
    <xdr:to>
      <xdr:col>76</xdr:col>
      <xdr:colOff>114300</xdr:colOff>
      <xdr:row>77</xdr:row>
      <xdr:rowOff>118844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13980"/>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112330</xdr:rowOff>
    </xdr:from>
    <xdr:to>
      <xdr:col>71</xdr:col>
      <xdr:colOff>177800</xdr:colOff>
      <xdr:row>77</xdr:row>
      <xdr:rowOff>115903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13980"/>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107995</xdr:rowOff>
    </xdr:from>
    <xdr:to>
      <xdr:col>85</xdr:col>
      <xdr:colOff>177800</xdr:colOff>
      <xdr:row>78</xdr:row>
      <xdr:rowOff>38145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86422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86446</xdr:rowOff>
    </xdr:from>
    <xdr:to>
      <xdr:col>81</xdr:col>
      <xdr:colOff>101600</xdr:colOff>
      <xdr:row>78</xdr:row>
      <xdr:rowOff>16596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7723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68044</xdr:rowOff>
    </xdr:from>
    <xdr:to>
      <xdr:col>76</xdr:col>
      <xdr:colOff>165100</xdr:colOff>
      <xdr:row>77</xdr:row>
      <xdr:rowOff>169644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160771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61530</xdr:rowOff>
    </xdr:from>
    <xdr:to>
      <xdr:col>72</xdr:col>
      <xdr:colOff>38100</xdr:colOff>
      <xdr:row>77</xdr:row>
      <xdr:rowOff>163130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154257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65103</xdr:rowOff>
    </xdr:from>
    <xdr:to>
      <xdr:col>67</xdr:col>
      <xdr:colOff>101600</xdr:colOff>
      <xdr:row>77</xdr:row>
      <xdr:rowOff>166703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157830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19586</xdr:rowOff>
    </xdr:from>
    <xdr:to>
      <xdr:col>85</xdr:col>
      <xdr:colOff>127000</xdr:colOff>
      <xdr:row>99</xdr:row>
      <xdr:rowOff>65601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93136"/>
          <a:ext cx="8382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65601</xdr:rowOff>
    </xdr:from>
    <xdr:to>
      <xdr:col>81</xdr:col>
      <xdr:colOff>50800</xdr:colOff>
      <xdr:row>99</xdr:row>
      <xdr:rowOff>98769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39151"/>
          <a:ext cx="889000" cy="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98769</xdr:rowOff>
    </xdr:from>
    <xdr:to>
      <xdr:col>76</xdr:col>
      <xdr:colOff>114300</xdr:colOff>
      <xdr:row>99</xdr:row>
      <xdr:rowOff>98780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7231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92717</xdr:rowOff>
    </xdr:from>
    <xdr:to>
      <xdr:col>71</xdr:col>
      <xdr:colOff>177800</xdr:colOff>
      <xdr:row>99</xdr:row>
      <xdr:rowOff>98780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66267"/>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140236</xdr:rowOff>
    </xdr:from>
    <xdr:to>
      <xdr:col>85</xdr:col>
      <xdr:colOff>177800</xdr:colOff>
      <xdr:row>99</xdr:row>
      <xdr:rowOff>70386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55163</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5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14801</xdr:rowOff>
    </xdr:from>
    <xdr:to>
      <xdr:col>81</xdr:col>
      <xdr:colOff>101600</xdr:colOff>
      <xdr:row>99</xdr:row>
      <xdr:rowOff>116401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107528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8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47969</xdr:rowOff>
    </xdr:from>
    <xdr:to>
      <xdr:col>76</xdr:col>
      <xdr:colOff>165100</xdr:colOff>
      <xdr:row>99</xdr:row>
      <xdr:rowOff>149569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70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140696</xdr:rowOff>
    </xdr:from>
    <xdr:ext cx="313932"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35333" y="171142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47980</xdr:rowOff>
    </xdr:from>
    <xdr:to>
      <xdr:col>72</xdr:col>
      <xdr:colOff>38100</xdr:colOff>
      <xdr:row>99</xdr:row>
      <xdr:rowOff>149580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70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140707</xdr:rowOff>
    </xdr:from>
    <xdr:ext cx="249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78650" y="17114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41917</xdr:rowOff>
    </xdr:from>
    <xdr:to>
      <xdr:col>67</xdr:col>
      <xdr:colOff>101600</xdr:colOff>
      <xdr:row>99</xdr:row>
      <xdr:rowOff>143517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134644</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7108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72769</xdr:rowOff>
    </xdr:from>
    <xdr:to>
      <xdr:col>116</xdr:col>
      <xdr:colOff>63500</xdr:colOff>
      <xdr:row>78</xdr:row>
      <xdr:rowOff>73749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44586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72769</xdr:rowOff>
    </xdr:from>
    <xdr:to>
      <xdr:col>111</xdr:col>
      <xdr:colOff>177800</xdr:colOff>
      <xdr:row>78</xdr:row>
      <xdr:rowOff>95155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45869"/>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95155</xdr:rowOff>
    </xdr:from>
    <xdr:to>
      <xdr:col>107</xdr:col>
      <xdr:colOff>50800</xdr:colOff>
      <xdr:row>78</xdr:row>
      <xdr:rowOff>109035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468255"/>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95058</xdr:rowOff>
    </xdr:from>
    <xdr:to>
      <xdr:col>102</xdr:col>
      <xdr:colOff>114300</xdr:colOff>
      <xdr:row>78</xdr:row>
      <xdr:rowOff>109035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468158"/>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22949</xdr:rowOff>
    </xdr:from>
    <xdr:to>
      <xdr:col>116</xdr:col>
      <xdr:colOff>114300</xdr:colOff>
      <xdr:row>78</xdr:row>
      <xdr:rowOff>124549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109326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21969</xdr:rowOff>
    </xdr:from>
    <xdr:to>
      <xdr:col>112</xdr:col>
      <xdr:colOff>38100</xdr:colOff>
      <xdr:row>78</xdr:row>
      <xdr:rowOff>123569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114696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44355</xdr:rowOff>
    </xdr:from>
    <xdr:to>
      <xdr:col>107</xdr:col>
      <xdr:colOff>101600</xdr:colOff>
      <xdr:row>78</xdr:row>
      <xdr:rowOff>145955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4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137082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5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58235</xdr:rowOff>
    </xdr:from>
    <xdr:to>
      <xdr:col>102</xdr:col>
      <xdr:colOff>165100</xdr:colOff>
      <xdr:row>78</xdr:row>
      <xdr:rowOff>159835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4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150962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44258</xdr:rowOff>
    </xdr:from>
    <xdr:to>
      <xdr:col>98</xdr:col>
      <xdr:colOff>38100</xdr:colOff>
      <xdr:row>78</xdr:row>
      <xdr:rowOff>145858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136985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440,908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については、主に年少人口の増を受けた保育所関連経費等により、近年増加傾向で類似団体平均を上回る額となっている。一方で人件費や物件費、普通建設事業費、繰出金などについては類似団体平均を下回る額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19,562
19,017
29.68
9,012,113
8,625,056
368,678
4,528,926
5,301,357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63282</xdr:rowOff>
    </xdr:from>
    <xdr:to>
      <xdr:col>24</xdr:col>
      <xdr:colOff>63500</xdr:colOff>
      <xdr:row>36</xdr:row>
      <xdr:rowOff>122718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548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63282</xdr:rowOff>
    </xdr:from>
    <xdr:to>
      <xdr:col>19</xdr:col>
      <xdr:colOff>177800</xdr:colOff>
      <xdr:row>36</xdr:row>
      <xdr:rowOff>115534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354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136761</xdr:rowOff>
    </xdr:from>
    <xdr:to>
      <xdr:col>15</xdr:col>
      <xdr:colOff>50800</xdr:colOff>
      <xdr:row>36</xdr:row>
      <xdr:rowOff>115534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3751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86142</xdr:rowOff>
    </xdr:from>
    <xdr:to>
      <xdr:col>10</xdr:col>
      <xdr:colOff>114300</xdr:colOff>
      <xdr:row>35</xdr:row>
      <xdr:rowOff>136761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8689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71918</xdr:rowOff>
    </xdr:from>
    <xdr:to>
      <xdr:col>24</xdr:col>
      <xdr:colOff>114300</xdr:colOff>
      <xdr:row>37</xdr:row>
      <xdr:rowOff>2068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50345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12482</xdr:rowOff>
    </xdr:from>
    <xdr:to>
      <xdr:col>20</xdr:col>
      <xdr:colOff>38100</xdr:colOff>
      <xdr:row>36</xdr:row>
      <xdr:rowOff>114082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64734</xdr:rowOff>
    </xdr:from>
    <xdr:to>
      <xdr:col>15</xdr:col>
      <xdr:colOff>101600</xdr:colOff>
      <xdr:row>36</xdr:row>
      <xdr:rowOff>166334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157461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85961</xdr:rowOff>
    </xdr:from>
    <xdr:to>
      <xdr:col>10</xdr:col>
      <xdr:colOff>165100</xdr:colOff>
      <xdr:row>36</xdr:row>
      <xdr:rowOff>16111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7238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35342</xdr:rowOff>
    </xdr:from>
    <xdr:to>
      <xdr:col>6</xdr:col>
      <xdr:colOff>38100</xdr:colOff>
      <xdr:row>35</xdr:row>
      <xdr:rowOff>136942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128069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17978</xdr:rowOff>
    </xdr:from>
    <xdr:to>
      <xdr:col>24</xdr:col>
      <xdr:colOff>63500</xdr:colOff>
      <xdr:row>58</xdr:row>
      <xdr:rowOff>65523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19178"/>
          <a:ext cx="838200" cy="39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65523</xdr:rowOff>
    </xdr:from>
    <xdr:to>
      <xdr:col>19</xdr:col>
      <xdr:colOff>177800</xdr:colOff>
      <xdr:row>58</xdr:row>
      <xdr:rowOff>79658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9623"/>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73844</xdr:rowOff>
    </xdr:from>
    <xdr:to>
      <xdr:col>15</xdr:col>
      <xdr:colOff>50800</xdr:colOff>
      <xdr:row>58</xdr:row>
      <xdr:rowOff>79658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17944"/>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56810</xdr:rowOff>
    </xdr:from>
    <xdr:to>
      <xdr:col>10</xdr:col>
      <xdr:colOff>114300</xdr:colOff>
      <xdr:row>58</xdr:row>
      <xdr:rowOff>73844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00910"/>
          <a:ext cx="889000" cy="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138628</xdr:rowOff>
    </xdr:from>
    <xdr:to>
      <xdr:col>24</xdr:col>
      <xdr:colOff>114300</xdr:colOff>
      <xdr:row>56</xdr:row>
      <xdr:rowOff>68778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117055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4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14723</xdr:rowOff>
    </xdr:from>
    <xdr:to>
      <xdr:col>20</xdr:col>
      <xdr:colOff>38100</xdr:colOff>
      <xdr:row>58</xdr:row>
      <xdr:rowOff>116323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107450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28858</xdr:rowOff>
    </xdr:from>
    <xdr:to>
      <xdr:col>15</xdr:col>
      <xdr:colOff>101600</xdr:colOff>
      <xdr:row>58</xdr:row>
      <xdr:rowOff>130458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121585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23044</xdr:rowOff>
    </xdr:from>
    <xdr:to>
      <xdr:col>10</xdr:col>
      <xdr:colOff>165100</xdr:colOff>
      <xdr:row>58</xdr:row>
      <xdr:rowOff>124644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115771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6010</xdr:rowOff>
    </xdr:from>
    <xdr:to>
      <xdr:col>6</xdr:col>
      <xdr:colOff>38100</xdr:colOff>
      <xdr:row>58</xdr:row>
      <xdr:rowOff>107610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98737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158094</xdr:rowOff>
    </xdr:from>
    <xdr:to>
      <xdr:col>24</xdr:col>
      <xdr:colOff>63500</xdr:colOff>
      <xdr:row>78</xdr:row>
      <xdr:rowOff>33919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59744"/>
          <a:ext cx="8382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33919</xdr:rowOff>
    </xdr:from>
    <xdr:to>
      <xdr:col>19</xdr:col>
      <xdr:colOff>177800</xdr:colOff>
      <xdr:row>78</xdr:row>
      <xdr:rowOff>80508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07019"/>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80508</xdr:rowOff>
    </xdr:from>
    <xdr:to>
      <xdr:col>15</xdr:col>
      <xdr:colOff>50800</xdr:colOff>
      <xdr:row>78</xdr:row>
      <xdr:rowOff>127119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53608"/>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127119</xdr:rowOff>
    </xdr:from>
    <xdr:to>
      <xdr:col>10</xdr:col>
      <xdr:colOff>114300</xdr:colOff>
      <xdr:row>78</xdr:row>
      <xdr:rowOff>153507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0219"/>
          <a:ext cx="889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107294</xdr:rowOff>
    </xdr:from>
    <xdr:to>
      <xdr:col>24</xdr:col>
      <xdr:colOff>114300</xdr:colOff>
      <xdr:row>78</xdr:row>
      <xdr:rowOff>37444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85721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8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154569</xdr:rowOff>
    </xdr:from>
    <xdr:to>
      <xdr:col>20</xdr:col>
      <xdr:colOff>38100</xdr:colOff>
      <xdr:row>78</xdr:row>
      <xdr:rowOff>84719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75846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29708</xdr:rowOff>
    </xdr:from>
    <xdr:to>
      <xdr:col>15</xdr:col>
      <xdr:colOff>101600</xdr:colOff>
      <xdr:row>78</xdr:row>
      <xdr:rowOff>131308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122435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76319</xdr:rowOff>
    </xdr:from>
    <xdr:to>
      <xdr:col>10</xdr:col>
      <xdr:colOff>165100</xdr:colOff>
      <xdr:row>79</xdr:row>
      <xdr:rowOff>6469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169046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102707</xdr:rowOff>
    </xdr:from>
    <xdr:to>
      <xdr:col>6</xdr:col>
      <xdr:colOff>38100</xdr:colOff>
      <xdr:row>79</xdr:row>
      <xdr:rowOff>32857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23984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157935</xdr:rowOff>
    </xdr:from>
    <xdr:to>
      <xdr:col>24</xdr:col>
      <xdr:colOff>63500</xdr:colOff>
      <xdr:row>98</xdr:row>
      <xdr:rowOff>5131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88585"/>
          <a:ext cx="8382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4499</xdr:rowOff>
    </xdr:from>
    <xdr:to>
      <xdr:col>19</xdr:col>
      <xdr:colOff>177800</xdr:colOff>
      <xdr:row>98</xdr:row>
      <xdr:rowOff>5131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06599"/>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168267</xdr:rowOff>
    </xdr:from>
    <xdr:to>
      <xdr:col>15</xdr:col>
      <xdr:colOff>50800</xdr:colOff>
      <xdr:row>98</xdr:row>
      <xdr:rowOff>4499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98917"/>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168267</xdr:rowOff>
    </xdr:from>
    <xdr:to>
      <xdr:col>10</xdr:col>
      <xdr:colOff>114300</xdr:colOff>
      <xdr:row>98</xdr:row>
      <xdr:rowOff>3896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8917"/>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107135</xdr:rowOff>
    </xdr:from>
    <xdr:to>
      <xdr:col>24</xdr:col>
      <xdr:colOff>114300</xdr:colOff>
      <xdr:row>98</xdr:row>
      <xdr:rowOff>37285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22062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125781</xdr:rowOff>
    </xdr:from>
    <xdr:to>
      <xdr:col>20</xdr:col>
      <xdr:colOff>38100</xdr:colOff>
      <xdr:row>98</xdr:row>
      <xdr:rowOff>55931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47058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125149</xdr:rowOff>
    </xdr:from>
    <xdr:to>
      <xdr:col>15</xdr:col>
      <xdr:colOff>101600</xdr:colOff>
      <xdr:row>98</xdr:row>
      <xdr:rowOff>55299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117467</xdr:rowOff>
    </xdr:from>
    <xdr:to>
      <xdr:col>10</xdr:col>
      <xdr:colOff>165100</xdr:colOff>
      <xdr:row>98</xdr:row>
      <xdr:rowOff>47617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38744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124546</xdr:rowOff>
    </xdr:from>
    <xdr:to>
      <xdr:col>6</xdr:col>
      <xdr:colOff>38100</xdr:colOff>
      <xdr:row>98</xdr:row>
      <xdr:rowOff>54696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45823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98952</xdr:rowOff>
    </xdr:from>
    <xdr:to>
      <xdr:col>55</xdr:col>
      <xdr:colOff>0</xdr:colOff>
      <xdr:row>57</xdr:row>
      <xdr:rowOff>162141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71602"/>
          <a:ext cx="8382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98952</xdr:rowOff>
    </xdr:from>
    <xdr:to>
      <xdr:col>50</xdr:col>
      <xdr:colOff>114300</xdr:colOff>
      <xdr:row>58</xdr:row>
      <xdr:rowOff>22523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71602"/>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146977</xdr:rowOff>
    </xdr:from>
    <xdr:to>
      <xdr:col>45</xdr:col>
      <xdr:colOff>177800</xdr:colOff>
      <xdr:row>58</xdr:row>
      <xdr:rowOff>22523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19627"/>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166503</xdr:rowOff>
    </xdr:from>
    <xdr:to>
      <xdr:col>41</xdr:col>
      <xdr:colOff>50800</xdr:colOff>
      <xdr:row>57</xdr:row>
      <xdr:rowOff>146977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67703"/>
          <a:ext cx="889000" cy="1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111341</xdr:rowOff>
    </xdr:from>
    <xdr:to>
      <xdr:col>55</xdr:col>
      <xdr:colOff>50800</xdr:colOff>
      <xdr:row>58</xdr:row>
      <xdr:rowOff>41491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89768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48152</xdr:rowOff>
    </xdr:from>
    <xdr:to>
      <xdr:col>50</xdr:col>
      <xdr:colOff>165100</xdr:colOff>
      <xdr:row>57</xdr:row>
      <xdr:rowOff>149752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140879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143173</xdr:rowOff>
    </xdr:from>
    <xdr:to>
      <xdr:col>46</xdr:col>
      <xdr:colOff>38100</xdr:colOff>
      <xdr:row>58</xdr:row>
      <xdr:rowOff>73323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64450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96177</xdr:rowOff>
    </xdr:from>
    <xdr:to>
      <xdr:col>41</xdr:col>
      <xdr:colOff>101600</xdr:colOff>
      <xdr:row>58</xdr:row>
      <xdr:rowOff>26327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17454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115703</xdr:rowOff>
    </xdr:from>
    <xdr:to>
      <xdr:col>36</xdr:col>
      <xdr:colOff>165100</xdr:colOff>
      <xdr:row>57</xdr:row>
      <xdr:rowOff>45853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36980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69782</xdr:rowOff>
    </xdr:from>
    <xdr:to>
      <xdr:col>55</xdr:col>
      <xdr:colOff>0</xdr:colOff>
      <xdr:row>79</xdr:row>
      <xdr:rowOff>76247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14332"/>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76247</xdr:rowOff>
    </xdr:from>
    <xdr:to>
      <xdr:col>50</xdr:col>
      <xdr:colOff>114300</xdr:colOff>
      <xdr:row>79</xdr:row>
      <xdr:rowOff>77243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20797"/>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77243</xdr:rowOff>
    </xdr:from>
    <xdr:to>
      <xdr:col>45</xdr:col>
      <xdr:colOff>177800</xdr:colOff>
      <xdr:row>79</xdr:row>
      <xdr:rowOff>80998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621793"/>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80998</xdr:rowOff>
    </xdr:from>
    <xdr:to>
      <xdr:col>41</xdr:col>
      <xdr:colOff>50800</xdr:colOff>
      <xdr:row>79</xdr:row>
      <xdr:rowOff>83513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2554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18982</xdr:rowOff>
    </xdr:from>
    <xdr:to>
      <xdr:col>55</xdr:col>
      <xdr:colOff>50800</xdr:colOff>
      <xdr:row>79</xdr:row>
      <xdr:rowOff>120582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105359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7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25447</xdr:rowOff>
    </xdr:from>
    <xdr:to>
      <xdr:col>50</xdr:col>
      <xdr:colOff>165100</xdr:colOff>
      <xdr:row>79</xdr:row>
      <xdr:rowOff>127047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118174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26443</xdr:rowOff>
    </xdr:from>
    <xdr:to>
      <xdr:col>46</xdr:col>
      <xdr:colOff>38100</xdr:colOff>
      <xdr:row>79</xdr:row>
      <xdr:rowOff>128043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119170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30198</xdr:rowOff>
    </xdr:from>
    <xdr:to>
      <xdr:col>41</xdr:col>
      <xdr:colOff>101600</xdr:colOff>
      <xdr:row>79</xdr:row>
      <xdr:rowOff>131798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122925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6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32713</xdr:rowOff>
    </xdr:from>
    <xdr:to>
      <xdr:col>36</xdr:col>
      <xdr:colOff>165100</xdr:colOff>
      <xdr:row>79</xdr:row>
      <xdr:rowOff>134313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125440</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6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47978</xdr:rowOff>
    </xdr:from>
    <xdr:to>
      <xdr:col>55</xdr:col>
      <xdr:colOff>0</xdr:colOff>
      <xdr:row>98</xdr:row>
      <xdr:rowOff>72834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50078"/>
          <a:ext cx="8382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46637</xdr:rowOff>
    </xdr:from>
    <xdr:to>
      <xdr:col>50</xdr:col>
      <xdr:colOff>114300</xdr:colOff>
      <xdr:row>98</xdr:row>
      <xdr:rowOff>47978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4873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46637</xdr:rowOff>
    </xdr:from>
    <xdr:to>
      <xdr:col>45</xdr:col>
      <xdr:colOff>177800</xdr:colOff>
      <xdr:row>98</xdr:row>
      <xdr:rowOff>67562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48737"/>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45807</xdr:rowOff>
    </xdr:from>
    <xdr:to>
      <xdr:col>41</xdr:col>
      <xdr:colOff>50800</xdr:colOff>
      <xdr:row>98</xdr:row>
      <xdr:rowOff>67562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47907"/>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22034</xdr:rowOff>
    </xdr:from>
    <xdr:to>
      <xdr:col>55</xdr:col>
      <xdr:colOff>50800</xdr:colOff>
      <xdr:row>98</xdr:row>
      <xdr:rowOff>123634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108411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168628</xdr:rowOff>
    </xdr:from>
    <xdr:to>
      <xdr:col>50</xdr:col>
      <xdr:colOff>165100</xdr:colOff>
      <xdr:row>98</xdr:row>
      <xdr:rowOff>98778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89905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167287</xdr:rowOff>
    </xdr:from>
    <xdr:to>
      <xdr:col>46</xdr:col>
      <xdr:colOff>38100</xdr:colOff>
      <xdr:row>98</xdr:row>
      <xdr:rowOff>97437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88564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16762</xdr:rowOff>
    </xdr:from>
    <xdr:to>
      <xdr:col>41</xdr:col>
      <xdr:colOff>101600</xdr:colOff>
      <xdr:row>98</xdr:row>
      <xdr:rowOff>118362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109489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166457</xdr:rowOff>
    </xdr:from>
    <xdr:to>
      <xdr:col>36</xdr:col>
      <xdr:colOff>165100</xdr:colOff>
      <xdr:row>98</xdr:row>
      <xdr:rowOff>96607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87734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24681</xdr:rowOff>
    </xdr:from>
    <xdr:to>
      <xdr:col>85</xdr:col>
      <xdr:colOff>127000</xdr:colOff>
      <xdr:row>38</xdr:row>
      <xdr:rowOff>50219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9781"/>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118767</xdr:rowOff>
    </xdr:from>
    <xdr:to>
      <xdr:col>81</xdr:col>
      <xdr:colOff>50800</xdr:colOff>
      <xdr:row>38</xdr:row>
      <xdr:rowOff>50219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19517"/>
          <a:ext cx="889000" cy="4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118767</xdr:rowOff>
    </xdr:from>
    <xdr:to>
      <xdr:col>76</xdr:col>
      <xdr:colOff>114300</xdr:colOff>
      <xdr:row>38</xdr:row>
      <xdr:rowOff>46758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19517"/>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38005</xdr:rowOff>
    </xdr:from>
    <xdr:to>
      <xdr:col>71</xdr:col>
      <xdr:colOff>177800</xdr:colOff>
      <xdr:row>38</xdr:row>
      <xdr:rowOff>46758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5310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145331</xdr:rowOff>
    </xdr:from>
    <xdr:to>
      <xdr:col>85</xdr:col>
      <xdr:colOff>177800</xdr:colOff>
      <xdr:row>38</xdr:row>
      <xdr:rowOff>75481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123758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170869</xdr:rowOff>
    </xdr:from>
    <xdr:to>
      <xdr:col>81</xdr:col>
      <xdr:colOff>101600</xdr:colOff>
      <xdr:row>38</xdr:row>
      <xdr:rowOff>101019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92146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67967</xdr:rowOff>
    </xdr:from>
    <xdr:to>
      <xdr:col>76</xdr:col>
      <xdr:colOff>165100</xdr:colOff>
      <xdr:row>35</xdr:row>
      <xdr:rowOff>169567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14644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167408</xdr:rowOff>
    </xdr:from>
    <xdr:to>
      <xdr:col>72</xdr:col>
      <xdr:colOff>38100</xdr:colOff>
      <xdr:row>38</xdr:row>
      <xdr:rowOff>97558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88685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158656</xdr:rowOff>
    </xdr:from>
    <xdr:to>
      <xdr:col>67</xdr:col>
      <xdr:colOff>101600</xdr:colOff>
      <xdr:row>38</xdr:row>
      <xdr:rowOff>88805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0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79932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144508</xdr:rowOff>
    </xdr:from>
    <xdr:to>
      <xdr:col>85</xdr:col>
      <xdr:colOff>127000</xdr:colOff>
      <xdr:row>57</xdr:row>
      <xdr:rowOff>30803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45708"/>
          <a:ext cx="8382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30803</xdr:rowOff>
    </xdr:from>
    <xdr:to>
      <xdr:col>81</xdr:col>
      <xdr:colOff>50800</xdr:colOff>
      <xdr:row>57</xdr:row>
      <xdr:rowOff>52634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03453"/>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44114</xdr:rowOff>
    </xdr:from>
    <xdr:to>
      <xdr:col>76</xdr:col>
      <xdr:colOff>114300</xdr:colOff>
      <xdr:row>57</xdr:row>
      <xdr:rowOff>52634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16764"/>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44114</xdr:rowOff>
    </xdr:from>
    <xdr:to>
      <xdr:col>71</xdr:col>
      <xdr:colOff>177800</xdr:colOff>
      <xdr:row>57</xdr:row>
      <xdr:rowOff>46218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1676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93708</xdr:rowOff>
    </xdr:from>
    <xdr:to>
      <xdr:col>85</xdr:col>
      <xdr:colOff>177800</xdr:colOff>
      <xdr:row>57</xdr:row>
      <xdr:rowOff>23858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72135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151453</xdr:rowOff>
    </xdr:from>
    <xdr:to>
      <xdr:col>81</xdr:col>
      <xdr:colOff>101600</xdr:colOff>
      <xdr:row>57</xdr:row>
      <xdr:rowOff>81603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72730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1834</xdr:rowOff>
    </xdr:from>
    <xdr:to>
      <xdr:col>76</xdr:col>
      <xdr:colOff>165100</xdr:colOff>
      <xdr:row>57</xdr:row>
      <xdr:rowOff>103434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94561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164764</xdr:rowOff>
    </xdr:from>
    <xdr:to>
      <xdr:col>72</xdr:col>
      <xdr:colOff>38100</xdr:colOff>
      <xdr:row>57</xdr:row>
      <xdr:rowOff>94914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86041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166868</xdr:rowOff>
    </xdr:from>
    <xdr:to>
      <xdr:col>67</xdr:col>
      <xdr:colOff>101600</xdr:colOff>
      <xdr:row>57</xdr:row>
      <xdr:rowOff>97018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88145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23685</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67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23685</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6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23994</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7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23994</xdr:rowOff>
    </xdr:from>
    <xdr:to>
      <xdr:col>71</xdr:col>
      <xdr:colOff>177800</xdr:colOff>
      <xdr:row>78</xdr:row>
      <xdr:rowOff>24034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9709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144335</xdr:rowOff>
    </xdr:from>
    <xdr:to>
      <xdr:col>81</xdr:col>
      <xdr:colOff>101600</xdr:colOff>
      <xdr:row>78</xdr:row>
      <xdr:rowOff>74485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65612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8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144644</xdr:rowOff>
    </xdr:from>
    <xdr:to>
      <xdr:col>72</xdr:col>
      <xdr:colOff>38100</xdr:colOff>
      <xdr:row>78</xdr:row>
      <xdr:rowOff>74794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65921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3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144684</xdr:rowOff>
    </xdr:from>
    <xdr:to>
      <xdr:col>67</xdr:col>
      <xdr:colOff>101600</xdr:colOff>
      <xdr:row>78</xdr:row>
      <xdr:rowOff>74834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65961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3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137246</xdr:rowOff>
    </xdr:from>
    <xdr:to>
      <xdr:col>85</xdr:col>
      <xdr:colOff>127000</xdr:colOff>
      <xdr:row>97</xdr:row>
      <xdr:rowOff>158795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67896"/>
          <a:ext cx="8382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118844</xdr:rowOff>
    </xdr:from>
    <xdr:to>
      <xdr:col>81</xdr:col>
      <xdr:colOff>50800</xdr:colOff>
      <xdr:row>97</xdr:row>
      <xdr:rowOff>137246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4949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112330</xdr:rowOff>
    </xdr:from>
    <xdr:to>
      <xdr:col>76</xdr:col>
      <xdr:colOff>114300</xdr:colOff>
      <xdr:row>97</xdr:row>
      <xdr:rowOff>118844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42980"/>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112330</xdr:rowOff>
    </xdr:from>
    <xdr:to>
      <xdr:col>71</xdr:col>
      <xdr:colOff>177800</xdr:colOff>
      <xdr:row>97</xdr:row>
      <xdr:rowOff>115903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42980"/>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107995</xdr:rowOff>
    </xdr:from>
    <xdr:to>
      <xdr:col>85</xdr:col>
      <xdr:colOff>177800</xdr:colOff>
      <xdr:row>98</xdr:row>
      <xdr:rowOff>38145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86422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86446</xdr:rowOff>
    </xdr:from>
    <xdr:to>
      <xdr:col>81</xdr:col>
      <xdr:colOff>101600</xdr:colOff>
      <xdr:row>98</xdr:row>
      <xdr:rowOff>16596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68044</xdr:rowOff>
    </xdr:from>
    <xdr:to>
      <xdr:col>76</xdr:col>
      <xdr:colOff>165100</xdr:colOff>
      <xdr:row>97</xdr:row>
      <xdr:rowOff>169644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160771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61530</xdr:rowOff>
    </xdr:from>
    <xdr:to>
      <xdr:col>72</xdr:col>
      <xdr:colOff>38100</xdr:colOff>
      <xdr:row>97</xdr:row>
      <xdr:rowOff>163130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154257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8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65103</xdr:rowOff>
    </xdr:from>
    <xdr:to>
      <xdr:col>67</xdr:col>
      <xdr:colOff>101600</xdr:colOff>
      <xdr:row>97</xdr:row>
      <xdr:rowOff>166703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157830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a:t>
          </a:r>
          <a:r>
            <a:rPr kumimoji="1" lang="ja-JP" altLang="en-US" sz="1300">
              <a:solidFill>
                <a:schemeClr val="tx1"/>
              </a:solidFill>
              <a:latin typeface="ＭＳ Ｐゴシック" panose="020B0600070205080204" pitchFamily="50" charset="-128"/>
              <a:ea typeface="ＭＳ Ｐゴシック" panose="020B0600070205080204" pitchFamily="50" charset="-128"/>
            </a:rPr>
            <a:t>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440,908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あり、令和２年度は、特別定額給付金事業や新型コロナウイルス感染症対応地方創生臨時交付金事業の実施により、前年度より大きく増額している。本町は、全体的に類似団体平均よりも低い値となっているが、埼玉県平均と比較すると、消防費・教育費・農林水産業費等が上回っている一方で、土木費・商工費等の割合は低い。新型コロナウイルス感染症対策に係る事業実施により、概ね各費目において前年度より増加傾向にあるが、感染症対策や総合振興計画における重点事業の実施により今後も住民福祉の向上に努める。な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年度消防費決算額が類似団体平均を大きく上回ったのは、防災行政無線デジタル化等整備工事（</a:t>
          </a:r>
          <a:r>
            <a:rPr kumimoji="1" lang="en-US" altLang="ja-JP" sz="1300">
              <a:solidFill>
                <a:schemeClr val="tx1"/>
              </a:solidFill>
              <a:latin typeface="ＭＳ Ｐゴシック" panose="020B0600070205080204" pitchFamily="50" charset="-128"/>
              <a:ea typeface="ＭＳ Ｐゴシック" panose="020B0600070205080204" pitchFamily="50" charset="-128"/>
            </a:rPr>
            <a:t>272,387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扶助費の増加傾向や物件費、公債費等の高水準での推移により、財政調整基金の取り崩しを行う年度が多かったが、令和元年度から余剰金の発生により毎年度基金積立を行っている。令和２年度の標準財政規模に占める財政調整基金残高割合についても、前年度対比で＋</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％増加し、実質単年度収支については平成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年度以来のプラスとなった。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水道事業会計は資金不足額・剰余金が多額のため、標準財政規模比に占める割合が大きく、</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％台で推移している。一般会計は令和２年度は</a:t>
          </a:r>
          <a:r>
            <a:rPr kumimoji="1" lang="en-US" altLang="ja-JP" sz="1400">
              <a:latin typeface="ＭＳ ゴシック" pitchFamily="49" charset="-128"/>
              <a:ea typeface="ＭＳ ゴシック" pitchFamily="49" charset="-128"/>
            </a:rPr>
            <a:t>8.14</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4.55</a:t>
          </a:r>
          <a:r>
            <a:rPr kumimoji="1" lang="ja-JP" altLang="en-US" sz="1400">
              <a:latin typeface="ＭＳ ゴシック" pitchFamily="49" charset="-128"/>
              <a:ea typeface="ＭＳ ゴシック" pitchFamily="49" charset="-128"/>
            </a:rPr>
            <a:t>％増加しているが、これは新型コロナウイルス感染症の影響により、歳出予算の縮小や減収補填債の発行等により増加している。一般会計を除き、各会計ともほぼ横ばいに推移しており、すべてが黒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が増加傾向にあるが、一般会計における平成７年に借入した「月輪小学校用地取得事業」の元利償還金額が令和元年度で償還が終了したこと等により、元利償還金は令和元年度と比較し</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減少し、今後も過去に借入した大型建設事業の償還が進行することから元利償還金については減少傾向にある。以上のことにより、実質公債費比率の分子は減少であるため、実質公債費比率も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令和２年度は、学校教育施設等整備事業債（</a:t>
          </a:r>
          <a:r>
            <a:rPr kumimoji="1" lang="en-US" altLang="ja-JP" sz="1400">
              <a:latin typeface="ＭＳ ゴシック" pitchFamily="49" charset="-128"/>
              <a:ea typeface="ＭＳ ゴシック" pitchFamily="49" charset="-128"/>
            </a:rPr>
            <a:t>LAN</a:t>
          </a:r>
          <a:r>
            <a:rPr kumimoji="1" lang="ja-JP" altLang="en-US" sz="1400">
              <a:latin typeface="ＭＳ ゴシック" pitchFamily="49" charset="-128"/>
              <a:ea typeface="ＭＳ ゴシック" pitchFamily="49" charset="-128"/>
            </a:rPr>
            <a:t>整備）や減収補填債等の発行に伴い一般会計等に係る地方債の現在高が前年度と比較し</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百万円増額したことや、比企広域市町村圏組合における斎場特別会計において新たな借り入れをしたことに伴い本町負担金が増額した一方で、余剰金の発生により基金積立（財政調整基金</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百万円、介護保険給付費準備基金</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百万円等）を行ったため、充当可能基金が前年度より</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百万円増額した。将来負担比率の分子が前年度より</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百万円減額したことにより、将来負担比率も前年度より減少している。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・新型コロナウイルス感染症の影響を受け各種事業の縮小や見送り、また新型コロナウイルス感染症地方創生臨時交付金を始めとした経済対策に係る国庫補助金の活用により、余剰金が発生したため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・長寿命化による公共施設適正管理推進のため、公共施設整備基金の積立を推進。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・商工業振興基金：町内商工業者の振興及び事業の充実発展を推進するため。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・学校施設整備基金：滑川町の学校施設を整備するため。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・ゴルフ場内ため池賃貸借料：町が賃借するゴルフ場内のため池に係る賃借料の支払にあてるため。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・まちづくり応援基金：滑川町の発展と活性化を願い、応援しようとする人々からの寄附金を募り、これを財源として各種事業を実施するため。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・森林環境基金：森林整備及びその促進に要する経費の財源に充てるため。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・公共施設整備基金：公共施設適正管理推進のため、平成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・まちづくり応援基金：令和２年度にふるさと納税寄付金を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・森林環境基金：令和２年度に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千円積立し、今後公共施設改修時における木質化整備費に充当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・長寿命化による公共施設適正管理推進のため、公共施設整備基金の積立を推進。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・新型コロナウイルス感染症の影響を受け各種事業の縮小や見送り、また新型コロナウイルス感染症地方創生臨時交付金を始めとした経済対策に係る国庫補助金の活用により、余剰金が発生したため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・償還の急増や財源不足に備え、積立を推進する。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9012113</v>
      </c>
      <c r="BO4" s="426"/>
      <c r="BP4" s="426"/>
      <c r="BQ4" s="426"/>
      <c r="BR4" s="426"/>
      <c r="BS4" s="426"/>
      <c r="BT4" s="426"/>
      <c r="BU4" s="427"/>
      <c r="BV4" s="425">
        <v>6556193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8.1</v>
      </c>
      <c r="CU4" s="610"/>
      <c r="CV4" s="610"/>
      <c r="CW4" s="610"/>
      <c r="CX4" s="610"/>
      <c r="CY4" s="610"/>
      <c r="CZ4" s="610"/>
      <c r="DA4" s="611"/>
      <c r="DB4" s="609">
        <v>3.6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8625056</v>
      </c>
      <c r="BO5" s="431"/>
      <c r="BP5" s="431"/>
      <c r="BQ5" s="431"/>
      <c r="BR5" s="431"/>
      <c r="BS5" s="431"/>
      <c r="BT5" s="431"/>
      <c r="BU5" s="432"/>
      <c r="BV5" s="430">
        <v>6384574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86.2</v>
      </c>
      <c r="CU5" s="401"/>
      <c r="CV5" s="401"/>
      <c r="CW5" s="401"/>
      <c r="CX5" s="401"/>
      <c r="CY5" s="401"/>
      <c r="CZ5" s="401"/>
      <c r="DA5" s="402"/>
      <c r="DB5" s="400">
        <v>91.7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387057</v>
      </c>
      <c r="BO6" s="431"/>
      <c r="BP6" s="431"/>
      <c r="BQ6" s="431"/>
      <c r="BR6" s="431"/>
      <c r="BS6" s="431"/>
      <c r="BT6" s="431"/>
      <c r="BU6" s="432"/>
      <c r="BV6" s="430">
        <v>171619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94.3</v>
      </c>
      <c r="CU6" s="584"/>
      <c r="CV6" s="584"/>
      <c r="CW6" s="584"/>
      <c r="CX6" s="584"/>
      <c r="CY6" s="584"/>
      <c r="CZ6" s="584"/>
      <c r="DA6" s="585"/>
      <c r="DB6" s="583">
        <v>96.9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18379</v>
      </c>
      <c r="BO7" s="431"/>
      <c r="BP7" s="431"/>
      <c r="BQ7" s="431"/>
      <c r="BR7" s="431"/>
      <c r="BS7" s="431"/>
      <c r="BT7" s="431"/>
      <c r="BU7" s="432"/>
      <c r="BV7" s="430">
        <v>18650</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4528926</v>
      </c>
      <c r="CU7" s="431"/>
      <c r="CV7" s="431"/>
      <c r="CW7" s="431"/>
      <c r="CX7" s="431"/>
      <c r="CY7" s="431"/>
      <c r="CZ7" s="431"/>
      <c r="DA7" s="432"/>
      <c r="DB7" s="430">
        <v>4251438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368678</v>
      </c>
      <c r="BO8" s="431"/>
      <c r="BP8" s="431"/>
      <c r="BQ8" s="431"/>
      <c r="BR8" s="431"/>
      <c r="BS8" s="431"/>
      <c r="BT8" s="431"/>
      <c r="BU8" s="432"/>
      <c r="BV8" s="430">
        <v>152969</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0.91</v>
      </c>
      <c r="CU8" s="544"/>
      <c r="CV8" s="544"/>
      <c r="CW8" s="544"/>
      <c r="CX8" s="544"/>
      <c r="CY8" s="544"/>
      <c r="CZ8" s="544"/>
      <c r="DA8" s="545"/>
      <c r="DB8" s="543">
        <v>0.92</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19732</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110</v>
      </c>
      <c r="AV9" s="488"/>
      <c r="AW9" s="488"/>
      <c r="AX9" s="488"/>
      <c r="AY9" s="410" t="s">
        <v>117</v>
      </c>
      <c r="AZ9" s="411"/>
      <c r="BA9" s="411"/>
      <c r="BB9" s="411"/>
      <c r="BC9" s="411"/>
      <c r="BD9" s="411"/>
      <c r="BE9" s="411"/>
      <c r="BF9" s="411"/>
      <c r="BG9" s="411"/>
      <c r="BH9" s="411"/>
      <c r="BI9" s="411"/>
      <c r="BJ9" s="411"/>
      <c r="BK9" s="411"/>
      <c r="BL9" s="411"/>
      <c r="BM9" s="412"/>
      <c r="BN9" s="430">
        <v>215709</v>
      </c>
      <c r="BO9" s="431"/>
      <c r="BP9" s="431"/>
      <c r="BQ9" s="431"/>
      <c r="BR9" s="431"/>
      <c r="BS9" s="431"/>
      <c r="BT9" s="431"/>
      <c r="BU9" s="432"/>
      <c r="BV9" s="430">
        <v>-127002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11.7</v>
      </c>
      <c r="CU9" s="401"/>
      <c r="CV9" s="401"/>
      <c r="CW9" s="401"/>
      <c r="CX9" s="401"/>
      <c r="CY9" s="401"/>
      <c r="CZ9" s="401"/>
      <c r="DA9" s="402"/>
      <c r="DB9" s="400">
        <v>13.1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18212</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102</v>
      </c>
      <c r="AV10" s="488"/>
      <c r="AW10" s="488"/>
      <c r="AX10" s="488"/>
      <c r="AY10" s="410" t="s">
        <v>121</v>
      </c>
      <c r="AZ10" s="411"/>
      <c r="BA10" s="411"/>
      <c r="BB10" s="411"/>
      <c r="BC10" s="411"/>
      <c r="BD10" s="411"/>
      <c r="BE10" s="411"/>
      <c r="BF10" s="411"/>
      <c r="BG10" s="411"/>
      <c r="BH10" s="411"/>
      <c r="BI10" s="411"/>
      <c r="BJ10" s="411"/>
      <c r="BK10" s="411"/>
      <c r="BL10" s="411"/>
      <c r="BM10" s="412"/>
      <c r="BN10" s="430">
        <v>140364</v>
      </c>
      <c r="BO10" s="431"/>
      <c r="BP10" s="431"/>
      <c r="BQ10" s="431"/>
      <c r="BR10" s="431"/>
      <c r="BS10" s="431"/>
      <c r="BT10" s="431"/>
      <c r="BU10" s="432"/>
      <c r="BV10" s="430">
        <v>58060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19562</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126</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19017</v>
      </c>
      <c r="S13" s="534"/>
      <c r="T13" s="534"/>
      <c r="U13" s="534"/>
      <c r="V13" s="535"/>
      <c r="W13" s="521" t="s">
        <v>140</v>
      </c>
      <c r="X13" s="443"/>
      <c r="Y13" s="443"/>
      <c r="Z13" s="443"/>
      <c r="AA13" s="443"/>
      <c r="AB13" s="444"/>
      <c r="AC13" s="406">
        <v>295</v>
      </c>
      <c r="AD13" s="407"/>
      <c r="AE13" s="407"/>
      <c r="AF13" s="407"/>
      <c r="AG13" s="408"/>
      <c r="AH13" s="406">
        <v>311</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356073</v>
      </c>
      <c r="BO13" s="431"/>
      <c r="BP13" s="431"/>
      <c r="BQ13" s="431"/>
      <c r="BR13" s="431"/>
      <c r="BS13" s="431"/>
      <c r="BT13" s="431"/>
      <c r="BU13" s="432"/>
      <c r="BV13" s="430">
        <v>-68942</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10.4</v>
      </c>
      <c r="CU13" s="401"/>
      <c r="CV13" s="401"/>
      <c r="CW13" s="401"/>
      <c r="CX13" s="401"/>
      <c r="CY13" s="401"/>
      <c r="CZ13" s="401"/>
      <c r="DA13" s="402"/>
      <c r="DB13" s="400">
        <v>11.8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19294</v>
      </c>
      <c r="S14" s="534"/>
      <c r="T14" s="534"/>
      <c r="U14" s="534"/>
      <c r="V14" s="535"/>
      <c r="W14" s="536"/>
      <c r="X14" s="446"/>
      <c r="Y14" s="446"/>
      <c r="Z14" s="446"/>
      <c r="AA14" s="446"/>
      <c r="AB14" s="447"/>
      <c r="AC14" s="526">
        <v>3.5</v>
      </c>
      <c r="AD14" s="527"/>
      <c r="AE14" s="527"/>
      <c r="AF14" s="527"/>
      <c r="AG14" s="528"/>
      <c r="AH14" s="526">
        <v>3.9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38.299999999999997</v>
      </c>
      <c r="CU14" s="538"/>
      <c r="CV14" s="538"/>
      <c r="CW14" s="538"/>
      <c r="CX14" s="538"/>
      <c r="CY14" s="538"/>
      <c r="CZ14" s="538"/>
      <c r="DA14" s="539"/>
      <c r="DB14" s="537">
        <v>45.6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18786</v>
      </c>
      <c r="S15" s="534"/>
      <c r="T15" s="534"/>
      <c r="U15" s="534"/>
      <c r="V15" s="535"/>
      <c r="W15" s="521" t="s">
        <v>148</v>
      </c>
      <c r="X15" s="443"/>
      <c r="Y15" s="443"/>
      <c r="Z15" s="443"/>
      <c r="AA15" s="443"/>
      <c r="AB15" s="444"/>
      <c r="AC15" s="406">
        <v>2815</v>
      </c>
      <c r="AD15" s="407"/>
      <c r="AE15" s="407"/>
      <c r="AF15" s="407"/>
      <c r="AG15" s="408"/>
      <c r="AH15" s="406">
        <v>2665</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3024079</v>
      </c>
      <c r="BO15" s="426"/>
      <c r="BP15" s="426"/>
      <c r="BQ15" s="426"/>
      <c r="BR15" s="426"/>
      <c r="BS15" s="426"/>
      <c r="BT15" s="426"/>
      <c r="BU15" s="427"/>
      <c r="BV15" s="425">
        <v>2925498</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33</v>
      </c>
      <c r="AD16" s="527"/>
      <c r="AE16" s="527"/>
      <c r="AF16" s="527"/>
      <c r="AG16" s="528"/>
      <c r="AH16" s="526">
        <v>33.6</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3390182</v>
      </c>
      <c r="BO16" s="431"/>
      <c r="BP16" s="431"/>
      <c r="BQ16" s="431"/>
      <c r="BR16" s="431"/>
      <c r="BS16" s="431"/>
      <c r="BT16" s="431"/>
      <c r="BU16" s="432"/>
      <c r="BV16" s="430">
        <v>3182964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5417</v>
      </c>
      <c r="AD17" s="407"/>
      <c r="AE17" s="407"/>
      <c r="AF17" s="407"/>
      <c r="AG17" s="408"/>
      <c r="AH17" s="406">
        <v>4960</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3867430</v>
      </c>
      <c r="BO17" s="431"/>
      <c r="BP17" s="431"/>
      <c r="BQ17" s="431"/>
      <c r="BR17" s="431"/>
      <c r="BS17" s="431"/>
      <c r="BT17" s="431"/>
      <c r="BU17" s="432"/>
      <c r="BV17" s="430">
        <v>3760049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29.68</v>
      </c>
      <c r="M18" s="495"/>
      <c r="N18" s="495"/>
      <c r="O18" s="495"/>
      <c r="P18" s="495"/>
      <c r="Q18" s="495"/>
      <c r="R18" s="496"/>
      <c r="S18" s="496"/>
      <c r="T18" s="496"/>
      <c r="U18" s="496"/>
      <c r="V18" s="497"/>
      <c r="W18" s="511"/>
      <c r="X18" s="512"/>
      <c r="Y18" s="512"/>
      <c r="Z18" s="512"/>
      <c r="AA18" s="512"/>
      <c r="AB18" s="522"/>
      <c r="AC18" s="394">
        <v>63.5</v>
      </c>
      <c r="AD18" s="395"/>
      <c r="AE18" s="395"/>
      <c r="AF18" s="395"/>
      <c r="AG18" s="498"/>
      <c r="AH18" s="394">
        <v>62.5</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3962693</v>
      </c>
      <c r="BO18" s="431"/>
      <c r="BP18" s="431"/>
      <c r="BQ18" s="431"/>
      <c r="BR18" s="431"/>
      <c r="BS18" s="431"/>
      <c r="BT18" s="431"/>
      <c r="BU18" s="432"/>
      <c r="BV18" s="430">
        <v>4001289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665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5008609</v>
      </c>
      <c r="BO19" s="431"/>
      <c r="BP19" s="431"/>
      <c r="BQ19" s="431"/>
      <c r="BR19" s="431"/>
      <c r="BS19" s="431"/>
      <c r="BT19" s="431"/>
      <c r="BU19" s="432"/>
      <c r="BV19" s="430">
        <v>4849339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7650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5301357</v>
      </c>
      <c r="BO23" s="431"/>
      <c r="BP23" s="431"/>
      <c r="BQ23" s="431"/>
      <c r="BR23" s="431"/>
      <c r="BS23" s="431"/>
      <c r="BT23" s="431"/>
      <c r="BU23" s="432"/>
      <c r="BV23" s="430">
        <v>5289706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7100</v>
      </c>
      <c r="R24" s="407"/>
      <c r="S24" s="407"/>
      <c r="T24" s="407"/>
      <c r="U24" s="407"/>
      <c r="V24" s="408"/>
      <c r="W24" s="472"/>
      <c r="X24" s="463"/>
      <c r="Y24" s="464"/>
      <c r="Z24" s="403" t="s">
        <v>172</v>
      </c>
      <c r="AA24" s="404"/>
      <c r="AB24" s="404"/>
      <c r="AC24" s="404"/>
      <c r="AD24" s="404"/>
      <c r="AE24" s="404"/>
      <c r="AF24" s="404"/>
      <c r="AG24" s="405"/>
      <c r="AH24" s="406">
        <v>94</v>
      </c>
      <c r="AI24" s="407"/>
      <c r="AJ24" s="407"/>
      <c r="AK24" s="407"/>
      <c r="AL24" s="408"/>
      <c r="AM24" s="406">
        <v>272318</v>
      </c>
      <c r="AN24" s="407"/>
      <c r="AO24" s="407"/>
      <c r="AP24" s="407"/>
      <c r="AQ24" s="407"/>
      <c r="AR24" s="408"/>
      <c r="AS24" s="406">
        <v>2897</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4683630</v>
      </c>
      <c r="BO24" s="431"/>
      <c r="BP24" s="431"/>
      <c r="BQ24" s="431"/>
      <c r="BR24" s="431"/>
      <c r="BS24" s="431"/>
      <c r="BT24" s="431"/>
      <c r="BU24" s="432"/>
      <c r="BV24" s="430">
        <v>4609861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5900</v>
      </c>
      <c r="R25" s="407"/>
      <c r="S25" s="407"/>
      <c r="T25" s="407"/>
      <c r="U25" s="407"/>
      <c r="V25" s="408"/>
      <c r="W25" s="472"/>
      <c r="X25" s="463"/>
      <c r="Y25" s="464"/>
      <c r="Z25" s="403" t="s">
        <v>175</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566353</v>
      </c>
      <c r="BO25" s="426"/>
      <c r="BP25" s="426"/>
      <c r="BQ25" s="426"/>
      <c r="BR25" s="426"/>
      <c r="BS25" s="426"/>
      <c r="BT25" s="426"/>
      <c r="BU25" s="427"/>
      <c r="BV25" s="425">
        <v>545502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5600</v>
      </c>
      <c r="R26" s="407"/>
      <c r="S26" s="407"/>
      <c r="T26" s="407"/>
      <c r="U26" s="407"/>
      <c r="V26" s="408"/>
      <c r="W26" s="472"/>
      <c r="X26" s="463"/>
      <c r="Y26" s="464"/>
      <c r="Z26" s="403" t="s">
        <v>178</v>
      </c>
      <c r="AA26" s="485"/>
      <c r="AB26" s="485"/>
      <c r="AC26" s="485"/>
      <c r="AD26" s="485"/>
      <c r="AE26" s="485"/>
      <c r="AF26" s="485"/>
      <c r="AG26" s="486"/>
      <c r="AH26" s="406">
        <v>1</v>
      </c>
      <c r="AI26" s="407"/>
      <c r="AJ26" s="407"/>
      <c r="AK26" s="407"/>
      <c r="AL26" s="408"/>
      <c r="AM26" s="406" t="s">
        <v>179</v>
      </c>
      <c r="AN26" s="407"/>
      <c r="AO26" s="407"/>
      <c r="AP26" s="407"/>
      <c r="AQ26" s="407"/>
      <c r="AR26" s="408"/>
      <c r="AS26" s="406" t="s">
        <v>179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3080</v>
      </c>
      <c r="R27" s="407"/>
      <c r="S27" s="407"/>
      <c r="T27" s="407"/>
      <c r="U27" s="407"/>
      <c r="V27" s="408"/>
      <c r="W27" s="472"/>
      <c r="X27" s="463"/>
      <c r="Y27" s="464"/>
      <c r="Z27" s="403" t="s">
        <v>182</v>
      </c>
      <c r="AA27" s="404"/>
      <c r="AB27" s="404"/>
      <c r="AC27" s="404"/>
      <c r="AD27" s="404"/>
      <c r="AE27" s="404"/>
      <c r="AF27" s="404"/>
      <c r="AG27" s="405"/>
      <c r="AH27" s="406">
        <v>14</v>
      </c>
      <c r="AI27" s="407"/>
      <c r="AJ27" s="407"/>
      <c r="AK27" s="407"/>
      <c r="AL27" s="408"/>
      <c r="AM27" s="406">
        <v>39780</v>
      </c>
      <c r="AN27" s="407"/>
      <c r="AO27" s="407"/>
      <c r="AP27" s="407"/>
      <c r="AQ27" s="407"/>
      <c r="AR27" s="408"/>
      <c r="AS27" s="406">
        <v>2841</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228060</v>
      </c>
      <c r="BO27" s="434"/>
      <c r="BP27" s="434"/>
      <c r="BQ27" s="434"/>
      <c r="BR27" s="434"/>
      <c r="BS27" s="434"/>
      <c r="BT27" s="434"/>
      <c r="BU27" s="435"/>
      <c r="BV27" s="433">
        <v>228010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2330</v>
      </c>
      <c r="R28" s="407"/>
      <c r="S28" s="407"/>
      <c r="T28" s="407"/>
      <c r="U28" s="407"/>
      <c r="V28" s="408"/>
      <c r="W28" s="472"/>
      <c r="X28" s="463"/>
      <c r="Y28" s="464"/>
      <c r="Z28" s="403" t="s">
        <v>185</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422483</v>
      </c>
      <c r="BO28" s="426"/>
      <c r="BP28" s="426"/>
      <c r="BQ28" s="426"/>
      <c r="BR28" s="426"/>
      <c r="BS28" s="426"/>
      <c r="BT28" s="426"/>
      <c r="BU28" s="427"/>
      <c r="BV28" s="425">
        <v>282119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12</v>
      </c>
      <c r="M29" s="407"/>
      <c r="N29" s="407"/>
      <c r="O29" s="407"/>
      <c r="P29" s="408"/>
      <c r="Q29" s="406">
        <v>2160</v>
      </c>
      <c r="R29" s="407"/>
      <c r="S29" s="407"/>
      <c r="T29" s="407"/>
      <c r="U29" s="407"/>
      <c r="V29" s="408"/>
      <c r="W29" s="473"/>
      <c r="X29" s="474"/>
      <c r="Y29" s="475"/>
      <c r="Z29" s="403" t="s">
        <v>188</v>
      </c>
      <c r="AA29" s="404"/>
      <c r="AB29" s="404"/>
      <c r="AC29" s="404"/>
      <c r="AD29" s="404"/>
      <c r="AE29" s="404"/>
      <c r="AF29" s="404"/>
      <c r="AG29" s="405"/>
      <c r="AH29" s="406">
        <v>108</v>
      </c>
      <c r="AI29" s="407"/>
      <c r="AJ29" s="407"/>
      <c r="AK29" s="407"/>
      <c r="AL29" s="408"/>
      <c r="AM29" s="406">
        <v>312098</v>
      </c>
      <c r="AN29" s="407"/>
      <c r="AO29" s="407"/>
      <c r="AP29" s="407"/>
      <c r="AQ29" s="407"/>
      <c r="AR29" s="408"/>
      <c r="AS29" s="406">
        <v>2890</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42827</v>
      </c>
      <c r="BO29" s="431"/>
      <c r="BP29" s="431"/>
      <c r="BQ29" s="431"/>
      <c r="BR29" s="431"/>
      <c r="BS29" s="431"/>
      <c r="BT29" s="431"/>
      <c r="BU29" s="432"/>
      <c r="BV29" s="430">
        <v>42826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153990</v>
      </c>
      <c r="BO30" s="434"/>
      <c r="BP30" s="434"/>
      <c r="BQ30" s="434"/>
      <c r="BR30" s="434"/>
      <c r="BS30" s="434"/>
      <c r="BT30" s="434"/>
      <c r="BU30" s="435"/>
      <c r="BV30" s="433">
        <v>151864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4"/>
      <c r="BW34" s="389" t="str">
        <f>IF(BY34="","",MAX(C34:D43,U34:V43,AM34:AN43,BE34:BF43)+1)</f>
        <v/>
      </c>
      <c r="BX34" s="389"/>
      <c r="BY34" s="388" t="str">
        <f>IF('各会計、関係団体の財政状況及び健全化判断比率'!B68="","",'各会計、関係団体の財政状況及び健全化判断比率'!B68)</f>
        <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農業集落排水事業特別会計</v>
      </c>
      <c r="BH35" s="388"/>
      <c r="BI35" s="388"/>
      <c r="BJ35" s="388"/>
      <c r="BK35" s="388"/>
      <c r="BL35" s="388"/>
      <c r="BM35" s="388"/>
      <c r="BN35" s="388"/>
      <c r="BO35" s="388"/>
      <c r="BP35" s="388"/>
      <c r="BQ35" s="388"/>
      <c r="BR35" s="388"/>
      <c r="BS35" s="388"/>
      <c r="BT35" s="388"/>
      <c r="BU35" s="388"/>
      <c r="BV35" s="214"/>
      <c r="BW35" s="389" t="str">
        <f t="shared" ref="BW35:BW43" si="2">IF(BY35="","",BW34+1)</f>
        <v/>
      </c>
      <c r="BX35" s="389"/>
      <c r="BY35" s="388" t="str">
        <f>IF('各会計、関係団体の財政状況及び健全化判断比率'!B69="","",'各会計、関係団体の財政状況及び健全化判断比率'!B69)</f>
        <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8</v>
      </c>
      <c r="BF36" s="389"/>
      <c r="BG36" s="388" t="str">
        <f>IF('各会計、関係団体の財政状況及び健全化判断比率'!B34="","",'各会計、関係団体の財政状況及び健全化判断比率'!B34)</f>
        <v>浄化槽事業特別会計</v>
      </c>
      <c r="BH36" s="388"/>
      <c r="BI36" s="388"/>
      <c r="BJ36" s="388"/>
      <c r="BK36" s="388"/>
      <c r="BL36" s="388"/>
      <c r="BM36" s="388"/>
      <c r="BN36" s="388"/>
      <c r="BO36" s="388"/>
      <c r="BP36" s="388"/>
      <c r="BQ36" s="388"/>
      <c r="BR36" s="388"/>
      <c r="BS36" s="388"/>
      <c r="BT36" s="388"/>
      <c r="BU36" s="388"/>
      <c r="BV36" s="214"/>
      <c r="BW36" s="389" t="str">
        <f t="shared" si="2"/>
        <v/>
      </c>
      <c r="BX36" s="389"/>
      <c r="BY36" s="388" t="str">
        <f>IF('各会計、関係団体の財政状況及び健全化判断比率'!B70="","",'各会計、関係団体の財政状況及び健全化判断比率'!B70)</f>
        <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TE9niZO0YWHUcCyFDYMh4aD9YXdfRkJ6JwC2atY8+NOxmysMCSW+fKf9+5i7KcsFKBf5Bzx5T+AjC0lVg9ACPg==" saltValue="OyeG8nuQErfEpUnXFRfq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3072838</v>
      </c>
      <c r="S5" s="698"/>
      <c r="T5" s="698"/>
      <c r="U5" s="698"/>
      <c r="V5" s="698"/>
      <c r="W5" s="698"/>
      <c r="X5" s="698"/>
      <c r="Y5" s="741"/>
      <c r="Z5" s="759">
        <v>34.1</v>
      </c>
      <c r="AA5" s="759"/>
      <c r="AB5" s="759"/>
      <c r="AC5" s="759"/>
      <c r="AD5" s="760">
        <v>3072838</v>
      </c>
      <c r="AE5" s="760"/>
      <c r="AF5" s="760"/>
      <c r="AG5" s="760"/>
      <c r="AH5" s="760"/>
      <c r="AI5" s="760"/>
      <c r="AJ5" s="760"/>
      <c r="AK5" s="760"/>
      <c r="AL5" s="742">
        <v>73.099999999999994</v>
      </c>
      <c r="AM5" s="715"/>
      <c r="AN5" s="715"/>
      <c r="AO5" s="743"/>
      <c r="AP5" s="710" t="s">
        <v>226</v>
      </c>
      <c r="AQ5" s="711"/>
      <c r="AR5" s="711"/>
      <c r="AS5" s="711"/>
      <c r="AT5" s="711"/>
      <c r="AU5" s="711"/>
      <c r="AV5" s="711"/>
      <c r="AW5" s="711"/>
      <c r="AX5" s="711"/>
      <c r="AY5" s="711"/>
      <c r="AZ5" s="711"/>
      <c r="BA5" s="711"/>
      <c r="BB5" s="711"/>
      <c r="BC5" s="711"/>
      <c r="BD5" s="711"/>
      <c r="BE5" s="711"/>
      <c r="BF5" s="712"/>
      <c r="BG5" s="642">
        <v>3072838</v>
      </c>
      <c r="BH5" s="643"/>
      <c r="BI5" s="643"/>
      <c r="BJ5" s="643"/>
      <c r="BK5" s="643"/>
      <c r="BL5" s="643"/>
      <c r="BM5" s="643"/>
      <c r="BN5" s="644"/>
      <c r="BO5" s="675">
        <v>100</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94113</v>
      </c>
      <c r="S6" s="643"/>
      <c r="T6" s="643"/>
      <c r="U6" s="643"/>
      <c r="V6" s="643"/>
      <c r="W6" s="643"/>
      <c r="X6" s="643"/>
      <c r="Y6" s="644"/>
      <c r="Z6" s="675">
        <v>1</v>
      </c>
      <c r="AA6" s="675"/>
      <c r="AB6" s="675"/>
      <c r="AC6" s="675"/>
      <c r="AD6" s="676">
        <v>94113</v>
      </c>
      <c r="AE6" s="676"/>
      <c r="AF6" s="676"/>
      <c r="AG6" s="676"/>
      <c r="AH6" s="676"/>
      <c r="AI6" s="676"/>
      <c r="AJ6" s="676"/>
      <c r="AK6" s="676"/>
      <c r="AL6" s="645">
        <v>2.2000000000000002</v>
      </c>
      <c r="AM6" s="646"/>
      <c r="AN6" s="646"/>
      <c r="AO6" s="677"/>
      <c r="AP6" s="639" t="s">
        <v>232</v>
      </c>
      <c r="AQ6" s="640"/>
      <c r="AR6" s="640"/>
      <c r="AS6" s="640"/>
      <c r="AT6" s="640"/>
      <c r="AU6" s="640"/>
      <c r="AV6" s="640"/>
      <c r="AW6" s="640"/>
      <c r="AX6" s="640"/>
      <c r="AY6" s="640"/>
      <c r="AZ6" s="640"/>
      <c r="BA6" s="640"/>
      <c r="BB6" s="640"/>
      <c r="BC6" s="640"/>
      <c r="BD6" s="640"/>
      <c r="BE6" s="640"/>
      <c r="BF6" s="641"/>
      <c r="BG6" s="642">
        <v>3072838</v>
      </c>
      <c r="BH6" s="643"/>
      <c r="BI6" s="643"/>
      <c r="BJ6" s="643"/>
      <c r="BK6" s="643"/>
      <c r="BL6" s="643"/>
      <c r="BM6" s="643"/>
      <c r="BN6" s="644"/>
      <c r="BO6" s="675">
        <v>100</v>
      </c>
      <c r="BP6" s="675"/>
      <c r="BQ6" s="675"/>
      <c r="BR6" s="675"/>
      <c r="BS6" s="676" t="s">
        <v>138</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88066</v>
      </c>
      <c r="CS6" s="643"/>
      <c r="CT6" s="643"/>
      <c r="CU6" s="643"/>
      <c r="CV6" s="643"/>
      <c r="CW6" s="643"/>
      <c r="CX6" s="643"/>
      <c r="CY6" s="644"/>
      <c r="CZ6" s="742">
        <v>1</v>
      </c>
      <c r="DA6" s="715"/>
      <c r="DB6" s="715"/>
      <c r="DC6" s="745"/>
      <c r="DD6" s="648" t="s">
        <v>138</v>
      </c>
      <c r="DE6" s="643"/>
      <c r="DF6" s="643"/>
      <c r="DG6" s="643"/>
      <c r="DH6" s="643"/>
      <c r="DI6" s="643"/>
      <c r="DJ6" s="643"/>
      <c r="DK6" s="643"/>
      <c r="DL6" s="643"/>
      <c r="DM6" s="643"/>
      <c r="DN6" s="643"/>
      <c r="DO6" s="643"/>
      <c r="DP6" s="644"/>
      <c r="DQ6" s="648">
        <v>88066</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1924</v>
      </c>
      <c r="S7" s="643"/>
      <c r="T7" s="643"/>
      <c r="U7" s="643"/>
      <c r="V7" s="643"/>
      <c r="W7" s="643"/>
      <c r="X7" s="643"/>
      <c r="Y7" s="644"/>
      <c r="Z7" s="675">
        <v>0</v>
      </c>
      <c r="AA7" s="675"/>
      <c r="AB7" s="675"/>
      <c r="AC7" s="675"/>
      <c r="AD7" s="676">
        <v>1924</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1273723</v>
      </c>
      <c r="BH7" s="643"/>
      <c r="BI7" s="643"/>
      <c r="BJ7" s="643"/>
      <c r="BK7" s="643"/>
      <c r="BL7" s="643"/>
      <c r="BM7" s="643"/>
      <c r="BN7" s="644"/>
      <c r="BO7" s="675">
        <v>41.5</v>
      </c>
      <c r="BP7" s="675"/>
      <c r="BQ7" s="675"/>
      <c r="BR7" s="675"/>
      <c r="BS7" s="676" t="s">
        <v>138</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2776793</v>
      </c>
      <c r="CS7" s="643"/>
      <c r="CT7" s="643"/>
      <c r="CU7" s="643"/>
      <c r="CV7" s="643"/>
      <c r="CW7" s="643"/>
      <c r="CX7" s="643"/>
      <c r="CY7" s="644"/>
      <c r="CZ7" s="675">
        <v>32.200000000000003</v>
      </c>
      <c r="DA7" s="675"/>
      <c r="DB7" s="675"/>
      <c r="DC7" s="675"/>
      <c r="DD7" s="648">
        <v>2468</v>
      </c>
      <c r="DE7" s="643"/>
      <c r="DF7" s="643"/>
      <c r="DG7" s="643"/>
      <c r="DH7" s="643"/>
      <c r="DI7" s="643"/>
      <c r="DJ7" s="643"/>
      <c r="DK7" s="643"/>
      <c r="DL7" s="643"/>
      <c r="DM7" s="643"/>
      <c r="DN7" s="643"/>
      <c r="DO7" s="643"/>
      <c r="DP7" s="644"/>
      <c r="DQ7" s="648">
        <v>729198</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10214</v>
      </c>
      <c r="S8" s="643"/>
      <c r="T8" s="643"/>
      <c r="U8" s="643"/>
      <c r="V8" s="643"/>
      <c r="W8" s="643"/>
      <c r="X8" s="643"/>
      <c r="Y8" s="644"/>
      <c r="Z8" s="675">
        <v>0.1</v>
      </c>
      <c r="AA8" s="675"/>
      <c r="AB8" s="675"/>
      <c r="AC8" s="675"/>
      <c r="AD8" s="676">
        <v>10214</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35219</v>
      </c>
      <c r="BH8" s="643"/>
      <c r="BI8" s="643"/>
      <c r="BJ8" s="643"/>
      <c r="BK8" s="643"/>
      <c r="BL8" s="643"/>
      <c r="BM8" s="643"/>
      <c r="BN8" s="644"/>
      <c r="BO8" s="675">
        <v>1.1000000000000001</v>
      </c>
      <c r="BP8" s="675"/>
      <c r="BQ8" s="675"/>
      <c r="BR8" s="675"/>
      <c r="BS8" s="648" t="s">
        <v>137</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2544742</v>
      </c>
      <c r="CS8" s="643"/>
      <c r="CT8" s="643"/>
      <c r="CU8" s="643"/>
      <c r="CV8" s="643"/>
      <c r="CW8" s="643"/>
      <c r="CX8" s="643"/>
      <c r="CY8" s="644"/>
      <c r="CZ8" s="675">
        <v>29.5</v>
      </c>
      <c r="DA8" s="675"/>
      <c r="DB8" s="675"/>
      <c r="DC8" s="675"/>
      <c r="DD8" s="648">
        <v>123346</v>
      </c>
      <c r="DE8" s="643"/>
      <c r="DF8" s="643"/>
      <c r="DG8" s="643"/>
      <c r="DH8" s="643"/>
      <c r="DI8" s="643"/>
      <c r="DJ8" s="643"/>
      <c r="DK8" s="643"/>
      <c r="DL8" s="643"/>
      <c r="DM8" s="643"/>
      <c r="DN8" s="643"/>
      <c r="DO8" s="643"/>
      <c r="DP8" s="644"/>
      <c r="DQ8" s="648">
        <v>1070765</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12262</v>
      </c>
      <c r="S9" s="643"/>
      <c r="T9" s="643"/>
      <c r="U9" s="643"/>
      <c r="V9" s="643"/>
      <c r="W9" s="643"/>
      <c r="X9" s="643"/>
      <c r="Y9" s="644"/>
      <c r="Z9" s="675">
        <v>0.1</v>
      </c>
      <c r="AA9" s="675"/>
      <c r="AB9" s="675"/>
      <c r="AC9" s="675"/>
      <c r="AD9" s="676">
        <v>12262</v>
      </c>
      <c r="AE9" s="676"/>
      <c r="AF9" s="676"/>
      <c r="AG9" s="676"/>
      <c r="AH9" s="676"/>
      <c r="AI9" s="676"/>
      <c r="AJ9" s="676"/>
      <c r="AK9" s="676"/>
      <c r="AL9" s="645">
        <v>0.3</v>
      </c>
      <c r="AM9" s="646"/>
      <c r="AN9" s="646"/>
      <c r="AO9" s="677"/>
      <c r="AP9" s="639" t="s">
        <v>241</v>
      </c>
      <c r="AQ9" s="640"/>
      <c r="AR9" s="640"/>
      <c r="AS9" s="640"/>
      <c r="AT9" s="640"/>
      <c r="AU9" s="640"/>
      <c r="AV9" s="640"/>
      <c r="AW9" s="640"/>
      <c r="AX9" s="640"/>
      <c r="AY9" s="640"/>
      <c r="AZ9" s="640"/>
      <c r="BA9" s="640"/>
      <c r="BB9" s="640"/>
      <c r="BC9" s="640"/>
      <c r="BD9" s="640"/>
      <c r="BE9" s="640"/>
      <c r="BF9" s="641"/>
      <c r="BG9" s="642">
        <v>1027898</v>
      </c>
      <c r="BH9" s="643"/>
      <c r="BI9" s="643"/>
      <c r="BJ9" s="643"/>
      <c r="BK9" s="643"/>
      <c r="BL9" s="643"/>
      <c r="BM9" s="643"/>
      <c r="BN9" s="644"/>
      <c r="BO9" s="675">
        <v>33.5</v>
      </c>
      <c r="BP9" s="675"/>
      <c r="BQ9" s="675"/>
      <c r="BR9" s="675"/>
      <c r="BS9" s="648" t="s">
        <v>138</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588961</v>
      </c>
      <c r="CS9" s="643"/>
      <c r="CT9" s="643"/>
      <c r="CU9" s="643"/>
      <c r="CV9" s="643"/>
      <c r="CW9" s="643"/>
      <c r="CX9" s="643"/>
      <c r="CY9" s="644"/>
      <c r="CZ9" s="675">
        <v>6.8</v>
      </c>
      <c r="DA9" s="675"/>
      <c r="DB9" s="675"/>
      <c r="DC9" s="675"/>
      <c r="DD9" s="648">
        <v>1150</v>
      </c>
      <c r="DE9" s="643"/>
      <c r="DF9" s="643"/>
      <c r="DG9" s="643"/>
      <c r="DH9" s="643"/>
      <c r="DI9" s="643"/>
      <c r="DJ9" s="643"/>
      <c r="DK9" s="643"/>
      <c r="DL9" s="643"/>
      <c r="DM9" s="643"/>
      <c r="DN9" s="643"/>
      <c r="DO9" s="643"/>
      <c r="DP9" s="644"/>
      <c r="DQ9" s="648">
        <v>520700</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227</v>
      </c>
      <c r="S10" s="643"/>
      <c r="T10" s="643"/>
      <c r="U10" s="643"/>
      <c r="V10" s="643"/>
      <c r="W10" s="643"/>
      <c r="X10" s="643"/>
      <c r="Y10" s="644"/>
      <c r="Z10" s="675" t="s">
        <v>138</v>
      </c>
      <c r="AA10" s="675"/>
      <c r="AB10" s="675"/>
      <c r="AC10" s="675"/>
      <c r="AD10" s="676" t="s">
        <v>138</v>
      </c>
      <c r="AE10" s="676"/>
      <c r="AF10" s="676"/>
      <c r="AG10" s="676"/>
      <c r="AH10" s="676"/>
      <c r="AI10" s="676"/>
      <c r="AJ10" s="676"/>
      <c r="AK10" s="676"/>
      <c r="AL10" s="645" t="s">
        <v>227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61808</v>
      </c>
      <c r="BH10" s="643"/>
      <c r="BI10" s="643"/>
      <c r="BJ10" s="643"/>
      <c r="BK10" s="643"/>
      <c r="BL10" s="643"/>
      <c r="BM10" s="643"/>
      <c r="BN10" s="644"/>
      <c r="BO10" s="675">
        <v>2</v>
      </c>
      <c r="BP10" s="675"/>
      <c r="BQ10" s="675"/>
      <c r="BR10" s="675"/>
      <c r="BS10" s="648" t="s">
        <v>138</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t="s">
        <v>227</v>
      </c>
      <c r="CS10" s="643"/>
      <c r="CT10" s="643"/>
      <c r="CU10" s="643"/>
      <c r="CV10" s="643"/>
      <c r="CW10" s="643"/>
      <c r="CX10" s="643"/>
      <c r="CY10" s="644"/>
      <c r="CZ10" s="675" t="s">
        <v>227</v>
      </c>
      <c r="DA10" s="675"/>
      <c r="DB10" s="675"/>
      <c r="DC10" s="675"/>
      <c r="DD10" s="648" t="s">
        <v>227</v>
      </c>
      <c r="DE10" s="643"/>
      <c r="DF10" s="643"/>
      <c r="DG10" s="643"/>
      <c r="DH10" s="643"/>
      <c r="DI10" s="643"/>
      <c r="DJ10" s="643"/>
      <c r="DK10" s="643"/>
      <c r="DL10" s="643"/>
      <c r="DM10" s="643"/>
      <c r="DN10" s="643"/>
      <c r="DO10" s="643"/>
      <c r="DP10" s="644"/>
      <c r="DQ10" s="648" t="s">
        <v>138</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415909</v>
      </c>
      <c r="S11" s="643"/>
      <c r="T11" s="643"/>
      <c r="U11" s="643"/>
      <c r="V11" s="643"/>
      <c r="W11" s="643"/>
      <c r="X11" s="643"/>
      <c r="Y11" s="644"/>
      <c r="Z11" s="645">
        <v>4.5999999999999996</v>
      </c>
      <c r="AA11" s="646"/>
      <c r="AB11" s="646"/>
      <c r="AC11" s="647"/>
      <c r="AD11" s="648">
        <v>415909</v>
      </c>
      <c r="AE11" s="643"/>
      <c r="AF11" s="643"/>
      <c r="AG11" s="643"/>
      <c r="AH11" s="643"/>
      <c r="AI11" s="643"/>
      <c r="AJ11" s="643"/>
      <c r="AK11" s="644"/>
      <c r="AL11" s="645">
        <v>9.9</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148798</v>
      </c>
      <c r="BH11" s="643"/>
      <c r="BI11" s="643"/>
      <c r="BJ11" s="643"/>
      <c r="BK11" s="643"/>
      <c r="BL11" s="643"/>
      <c r="BM11" s="643"/>
      <c r="BN11" s="644"/>
      <c r="BO11" s="675">
        <v>4.8</v>
      </c>
      <c r="BP11" s="675"/>
      <c r="BQ11" s="675"/>
      <c r="BR11" s="675"/>
      <c r="BS11" s="648" t="s">
        <v>138</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231253</v>
      </c>
      <c r="CS11" s="643"/>
      <c r="CT11" s="643"/>
      <c r="CU11" s="643"/>
      <c r="CV11" s="643"/>
      <c r="CW11" s="643"/>
      <c r="CX11" s="643"/>
      <c r="CY11" s="644"/>
      <c r="CZ11" s="675">
        <v>2.7</v>
      </c>
      <c r="DA11" s="675"/>
      <c r="DB11" s="675"/>
      <c r="DC11" s="675"/>
      <c r="DD11" s="648">
        <v>25835</v>
      </c>
      <c r="DE11" s="643"/>
      <c r="DF11" s="643"/>
      <c r="DG11" s="643"/>
      <c r="DH11" s="643"/>
      <c r="DI11" s="643"/>
      <c r="DJ11" s="643"/>
      <c r="DK11" s="643"/>
      <c r="DL11" s="643"/>
      <c r="DM11" s="643"/>
      <c r="DN11" s="643"/>
      <c r="DO11" s="643"/>
      <c r="DP11" s="644"/>
      <c r="DQ11" s="648">
        <v>173766</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66116</v>
      </c>
      <c r="S12" s="643"/>
      <c r="T12" s="643"/>
      <c r="U12" s="643"/>
      <c r="V12" s="643"/>
      <c r="W12" s="643"/>
      <c r="X12" s="643"/>
      <c r="Y12" s="644"/>
      <c r="Z12" s="675">
        <v>0.7</v>
      </c>
      <c r="AA12" s="675"/>
      <c r="AB12" s="675"/>
      <c r="AC12" s="675"/>
      <c r="AD12" s="676">
        <v>66116</v>
      </c>
      <c r="AE12" s="676"/>
      <c r="AF12" s="676"/>
      <c r="AG12" s="676"/>
      <c r="AH12" s="676"/>
      <c r="AI12" s="676"/>
      <c r="AJ12" s="676"/>
      <c r="AK12" s="676"/>
      <c r="AL12" s="645">
        <v>1.6</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1578397</v>
      </c>
      <c r="BH12" s="643"/>
      <c r="BI12" s="643"/>
      <c r="BJ12" s="643"/>
      <c r="BK12" s="643"/>
      <c r="BL12" s="643"/>
      <c r="BM12" s="643"/>
      <c r="BN12" s="644"/>
      <c r="BO12" s="675">
        <v>51.4</v>
      </c>
      <c r="BP12" s="675"/>
      <c r="BQ12" s="675"/>
      <c r="BR12" s="675"/>
      <c r="BS12" s="648" t="s">
        <v>227</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34864</v>
      </c>
      <c r="CS12" s="643"/>
      <c r="CT12" s="643"/>
      <c r="CU12" s="643"/>
      <c r="CV12" s="643"/>
      <c r="CW12" s="643"/>
      <c r="CX12" s="643"/>
      <c r="CY12" s="644"/>
      <c r="CZ12" s="675">
        <v>0.4</v>
      </c>
      <c r="DA12" s="675"/>
      <c r="DB12" s="675"/>
      <c r="DC12" s="675"/>
      <c r="DD12" s="648">
        <v>263</v>
      </c>
      <c r="DE12" s="643"/>
      <c r="DF12" s="643"/>
      <c r="DG12" s="643"/>
      <c r="DH12" s="643"/>
      <c r="DI12" s="643"/>
      <c r="DJ12" s="643"/>
      <c r="DK12" s="643"/>
      <c r="DL12" s="643"/>
      <c r="DM12" s="643"/>
      <c r="DN12" s="643"/>
      <c r="DO12" s="643"/>
      <c r="DP12" s="644"/>
      <c r="DQ12" s="648">
        <v>20828</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138</v>
      </c>
      <c r="AA13" s="675"/>
      <c r="AB13" s="675"/>
      <c r="AC13" s="675"/>
      <c r="AD13" s="676" t="s">
        <v>227</v>
      </c>
      <c r="AE13" s="676"/>
      <c r="AF13" s="676"/>
      <c r="AG13" s="676"/>
      <c r="AH13" s="676"/>
      <c r="AI13" s="676"/>
      <c r="AJ13" s="676"/>
      <c r="AK13" s="676"/>
      <c r="AL13" s="645" t="s">
        <v>138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1576232</v>
      </c>
      <c r="BH13" s="643"/>
      <c r="BI13" s="643"/>
      <c r="BJ13" s="643"/>
      <c r="BK13" s="643"/>
      <c r="BL13" s="643"/>
      <c r="BM13" s="643"/>
      <c r="BN13" s="644"/>
      <c r="BO13" s="675">
        <v>51.3</v>
      </c>
      <c r="BP13" s="675"/>
      <c r="BQ13" s="675"/>
      <c r="BR13" s="675"/>
      <c r="BS13" s="648" t="s">
        <v>138</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367286</v>
      </c>
      <c r="CS13" s="643"/>
      <c r="CT13" s="643"/>
      <c r="CU13" s="643"/>
      <c r="CV13" s="643"/>
      <c r="CW13" s="643"/>
      <c r="CX13" s="643"/>
      <c r="CY13" s="644"/>
      <c r="CZ13" s="675">
        <v>4.3</v>
      </c>
      <c r="DA13" s="675"/>
      <c r="DB13" s="675"/>
      <c r="DC13" s="675"/>
      <c r="DD13" s="648">
        <v>82957</v>
      </c>
      <c r="DE13" s="643"/>
      <c r="DF13" s="643"/>
      <c r="DG13" s="643"/>
      <c r="DH13" s="643"/>
      <c r="DI13" s="643"/>
      <c r="DJ13" s="643"/>
      <c r="DK13" s="643"/>
      <c r="DL13" s="643"/>
      <c r="DM13" s="643"/>
      <c r="DN13" s="643"/>
      <c r="DO13" s="643"/>
      <c r="DP13" s="644"/>
      <c r="DQ13" s="648">
        <v>306353</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137</v>
      </c>
      <c r="AA14" s="675"/>
      <c r="AB14" s="675"/>
      <c r="AC14" s="675"/>
      <c r="AD14" s="676" t="s">
        <v>137</v>
      </c>
      <c r="AE14" s="676"/>
      <c r="AF14" s="676"/>
      <c r="AG14" s="676"/>
      <c r="AH14" s="676"/>
      <c r="AI14" s="676"/>
      <c r="AJ14" s="676"/>
      <c r="AK14" s="676"/>
      <c r="AL14" s="645" t="s">
        <v>138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54741</v>
      </c>
      <c r="BH14" s="643"/>
      <c r="BI14" s="643"/>
      <c r="BJ14" s="643"/>
      <c r="BK14" s="643"/>
      <c r="BL14" s="643"/>
      <c r="BM14" s="643"/>
      <c r="BN14" s="644"/>
      <c r="BO14" s="675">
        <v>1.8</v>
      </c>
      <c r="BP14" s="675"/>
      <c r="BQ14" s="675"/>
      <c r="BR14" s="675"/>
      <c r="BS14" s="648" t="s">
        <v>227</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342772</v>
      </c>
      <c r="CS14" s="643"/>
      <c r="CT14" s="643"/>
      <c r="CU14" s="643"/>
      <c r="CV14" s="643"/>
      <c r="CW14" s="643"/>
      <c r="CX14" s="643"/>
      <c r="CY14" s="644"/>
      <c r="CZ14" s="675">
        <v>4</v>
      </c>
      <c r="DA14" s="675"/>
      <c r="DB14" s="675"/>
      <c r="DC14" s="675"/>
      <c r="DD14" s="648">
        <v>8274</v>
      </c>
      <c r="DE14" s="643"/>
      <c r="DF14" s="643"/>
      <c r="DG14" s="643"/>
      <c r="DH14" s="643"/>
      <c r="DI14" s="643"/>
      <c r="DJ14" s="643"/>
      <c r="DK14" s="643"/>
      <c r="DL14" s="643"/>
      <c r="DM14" s="643"/>
      <c r="DN14" s="643"/>
      <c r="DO14" s="643"/>
      <c r="DP14" s="644"/>
      <c r="DQ14" s="648">
        <v>332418</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138</v>
      </c>
      <c r="AA15" s="675"/>
      <c r="AB15" s="675"/>
      <c r="AC15" s="675"/>
      <c r="AD15" s="676" t="s">
        <v>138</v>
      </c>
      <c r="AE15" s="676"/>
      <c r="AF15" s="676"/>
      <c r="AG15" s="676"/>
      <c r="AH15" s="676"/>
      <c r="AI15" s="676"/>
      <c r="AJ15" s="676"/>
      <c r="AK15" s="676"/>
      <c r="AL15" s="645" t="s">
        <v>227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165977</v>
      </c>
      <c r="BH15" s="643"/>
      <c r="BI15" s="643"/>
      <c r="BJ15" s="643"/>
      <c r="BK15" s="643"/>
      <c r="BL15" s="643"/>
      <c r="BM15" s="643"/>
      <c r="BN15" s="644"/>
      <c r="BO15" s="675">
        <v>5.4</v>
      </c>
      <c r="BP15" s="675"/>
      <c r="BQ15" s="675"/>
      <c r="BR15" s="675"/>
      <c r="BS15" s="648" t="s">
        <v>227</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1063572</v>
      </c>
      <c r="CS15" s="643"/>
      <c r="CT15" s="643"/>
      <c r="CU15" s="643"/>
      <c r="CV15" s="643"/>
      <c r="CW15" s="643"/>
      <c r="CX15" s="643"/>
      <c r="CY15" s="644"/>
      <c r="CZ15" s="675">
        <v>12.3</v>
      </c>
      <c r="DA15" s="675"/>
      <c r="DB15" s="675"/>
      <c r="DC15" s="675"/>
      <c r="DD15" s="648">
        <v>23486</v>
      </c>
      <c r="DE15" s="643"/>
      <c r="DF15" s="643"/>
      <c r="DG15" s="643"/>
      <c r="DH15" s="643"/>
      <c r="DI15" s="643"/>
      <c r="DJ15" s="643"/>
      <c r="DK15" s="643"/>
      <c r="DL15" s="643"/>
      <c r="DM15" s="643"/>
      <c r="DN15" s="643"/>
      <c r="DO15" s="643"/>
      <c r="DP15" s="644"/>
      <c r="DQ15" s="648">
        <v>792711</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13302</v>
      </c>
      <c r="S16" s="643"/>
      <c r="T16" s="643"/>
      <c r="U16" s="643"/>
      <c r="V16" s="643"/>
      <c r="W16" s="643"/>
      <c r="X16" s="643"/>
      <c r="Y16" s="644"/>
      <c r="Z16" s="675">
        <v>0.1</v>
      </c>
      <c r="AA16" s="675"/>
      <c r="AB16" s="675"/>
      <c r="AC16" s="675"/>
      <c r="AD16" s="676">
        <v>13302</v>
      </c>
      <c r="AE16" s="676"/>
      <c r="AF16" s="676"/>
      <c r="AG16" s="676"/>
      <c r="AH16" s="676"/>
      <c r="AI16" s="676"/>
      <c r="AJ16" s="676"/>
      <c r="AK16" s="676"/>
      <c r="AL16" s="645">
        <v>0.3</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137</v>
      </c>
      <c r="BH16" s="643"/>
      <c r="BI16" s="643"/>
      <c r="BJ16" s="643"/>
      <c r="BK16" s="643"/>
      <c r="BL16" s="643"/>
      <c r="BM16" s="643"/>
      <c r="BN16" s="644"/>
      <c r="BO16" s="675" t="s">
        <v>138</v>
      </c>
      <c r="BP16" s="675"/>
      <c r="BQ16" s="675"/>
      <c r="BR16" s="675"/>
      <c r="BS16" s="648" t="s">
        <v>227</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138</v>
      </c>
      <c r="CS16" s="643"/>
      <c r="CT16" s="643"/>
      <c r="CU16" s="643"/>
      <c r="CV16" s="643"/>
      <c r="CW16" s="643"/>
      <c r="CX16" s="643"/>
      <c r="CY16" s="644"/>
      <c r="CZ16" s="675" t="s">
        <v>137</v>
      </c>
      <c r="DA16" s="675"/>
      <c r="DB16" s="675"/>
      <c r="DC16" s="675"/>
      <c r="DD16" s="648" t="s">
        <v>227</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36792</v>
      </c>
      <c r="S17" s="643"/>
      <c r="T17" s="643"/>
      <c r="U17" s="643"/>
      <c r="V17" s="643"/>
      <c r="W17" s="643"/>
      <c r="X17" s="643"/>
      <c r="Y17" s="644"/>
      <c r="Z17" s="675">
        <v>0.4</v>
      </c>
      <c r="AA17" s="675"/>
      <c r="AB17" s="675"/>
      <c r="AC17" s="675"/>
      <c r="AD17" s="676">
        <v>36792</v>
      </c>
      <c r="AE17" s="676"/>
      <c r="AF17" s="676"/>
      <c r="AG17" s="676"/>
      <c r="AH17" s="676"/>
      <c r="AI17" s="676"/>
      <c r="AJ17" s="676"/>
      <c r="AK17" s="676"/>
      <c r="AL17" s="645">
        <v>0.9</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227</v>
      </c>
      <c r="BH17" s="643"/>
      <c r="BI17" s="643"/>
      <c r="BJ17" s="643"/>
      <c r="BK17" s="643"/>
      <c r="BL17" s="643"/>
      <c r="BM17" s="643"/>
      <c r="BN17" s="644"/>
      <c r="BO17" s="675" t="s">
        <v>138</v>
      </c>
      <c r="BP17" s="675"/>
      <c r="BQ17" s="675"/>
      <c r="BR17" s="675"/>
      <c r="BS17" s="648" t="s">
        <v>138</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586747</v>
      </c>
      <c r="CS17" s="643"/>
      <c r="CT17" s="643"/>
      <c r="CU17" s="643"/>
      <c r="CV17" s="643"/>
      <c r="CW17" s="643"/>
      <c r="CX17" s="643"/>
      <c r="CY17" s="644"/>
      <c r="CZ17" s="675">
        <v>6.8</v>
      </c>
      <c r="DA17" s="675"/>
      <c r="DB17" s="675"/>
      <c r="DC17" s="675"/>
      <c r="DD17" s="648" t="s">
        <v>138</v>
      </c>
      <c r="DE17" s="643"/>
      <c r="DF17" s="643"/>
      <c r="DG17" s="643"/>
      <c r="DH17" s="643"/>
      <c r="DI17" s="643"/>
      <c r="DJ17" s="643"/>
      <c r="DK17" s="643"/>
      <c r="DL17" s="643"/>
      <c r="DM17" s="643"/>
      <c r="DN17" s="643"/>
      <c r="DO17" s="643"/>
      <c r="DP17" s="644"/>
      <c r="DQ17" s="648">
        <v>586747</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41527</v>
      </c>
      <c r="S18" s="643"/>
      <c r="T18" s="643"/>
      <c r="U18" s="643"/>
      <c r="V18" s="643"/>
      <c r="W18" s="643"/>
      <c r="X18" s="643"/>
      <c r="Y18" s="644"/>
      <c r="Z18" s="675">
        <v>0.5</v>
      </c>
      <c r="AA18" s="675"/>
      <c r="AB18" s="675"/>
      <c r="AC18" s="675"/>
      <c r="AD18" s="676">
        <v>41527</v>
      </c>
      <c r="AE18" s="676"/>
      <c r="AF18" s="676"/>
      <c r="AG18" s="676"/>
      <c r="AH18" s="676"/>
      <c r="AI18" s="676"/>
      <c r="AJ18" s="676"/>
      <c r="AK18" s="676"/>
      <c r="AL18" s="645">
        <v>1</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227</v>
      </c>
      <c r="BP18" s="675"/>
      <c r="BQ18" s="675"/>
      <c r="BR18" s="675"/>
      <c r="BS18" s="648" t="s">
        <v>138</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137</v>
      </c>
      <c r="CS18" s="643"/>
      <c r="CT18" s="643"/>
      <c r="CU18" s="643"/>
      <c r="CV18" s="643"/>
      <c r="CW18" s="643"/>
      <c r="CX18" s="643"/>
      <c r="CY18" s="644"/>
      <c r="CZ18" s="675" t="s">
        <v>138</v>
      </c>
      <c r="DA18" s="675"/>
      <c r="DB18" s="675"/>
      <c r="DC18" s="675"/>
      <c r="DD18" s="648" t="s">
        <v>138</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32639</v>
      </c>
      <c r="S19" s="643"/>
      <c r="T19" s="643"/>
      <c r="U19" s="643"/>
      <c r="V19" s="643"/>
      <c r="W19" s="643"/>
      <c r="X19" s="643"/>
      <c r="Y19" s="644"/>
      <c r="Z19" s="675">
        <v>0.4</v>
      </c>
      <c r="AA19" s="675"/>
      <c r="AB19" s="675"/>
      <c r="AC19" s="675"/>
      <c r="AD19" s="676">
        <v>32639</v>
      </c>
      <c r="AE19" s="676"/>
      <c r="AF19" s="676"/>
      <c r="AG19" s="676"/>
      <c r="AH19" s="676"/>
      <c r="AI19" s="676"/>
      <c r="AJ19" s="676"/>
      <c r="AK19" s="676"/>
      <c r="AL19" s="645">
        <v>0.8</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138</v>
      </c>
      <c r="BH19" s="643"/>
      <c r="BI19" s="643"/>
      <c r="BJ19" s="643"/>
      <c r="BK19" s="643"/>
      <c r="BL19" s="643"/>
      <c r="BM19" s="643"/>
      <c r="BN19" s="644"/>
      <c r="BO19" s="675" t="s">
        <v>138</v>
      </c>
      <c r="BP19" s="675"/>
      <c r="BQ19" s="675"/>
      <c r="BR19" s="675"/>
      <c r="BS19" s="648" t="s">
        <v>138</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138</v>
      </c>
      <c r="CS19" s="643"/>
      <c r="CT19" s="643"/>
      <c r="CU19" s="643"/>
      <c r="CV19" s="643"/>
      <c r="CW19" s="643"/>
      <c r="CX19" s="643"/>
      <c r="CY19" s="644"/>
      <c r="CZ19" s="675" t="s">
        <v>137</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6759</v>
      </c>
      <c r="S20" s="643"/>
      <c r="T20" s="643"/>
      <c r="U20" s="643"/>
      <c r="V20" s="643"/>
      <c r="W20" s="643"/>
      <c r="X20" s="643"/>
      <c r="Y20" s="644"/>
      <c r="Z20" s="675">
        <v>0.1</v>
      </c>
      <c r="AA20" s="675"/>
      <c r="AB20" s="675"/>
      <c r="AC20" s="675"/>
      <c r="AD20" s="676">
        <v>6759</v>
      </c>
      <c r="AE20" s="676"/>
      <c r="AF20" s="676"/>
      <c r="AG20" s="676"/>
      <c r="AH20" s="676"/>
      <c r="AI20" s="676"/>
      <c r="AJ20" s="676"/>
      <c r="AK20" s="676"/>
      <c r="AL20" s="645">
        <v>0.2</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138</v>
      </c>
      <c r="BH20" s="643"/>
      <c r="BI20" s="643"/>
      <c r="BJ20" s="643"/>
      <c r="BK20" s="643"/>
      <c r="BL20" s="643"/>
      <c r="BM20" s="643"/>
      <c r="BN20" s="644"/>
      <c r="BO20" s="675" t="s">
        <v>138</v>
      </c>
      <c r="BP20" s="675"/>
      <c r="BQ20" s="675"/>
      <c r="BR20" s="675"/>
      <c r="BS20" s="648" t="s">
        <v>138</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8625056</v>
      </c>
      <c r="CS20" s="643"/>
      <c r="CT20" s="643"/>
      <c r="CU20" s="643"/>
      <c r="CV20" s="643"/>
      <c r="CW20" s="643"/>
      <c r="CX20" s="643"/>
      <c r="CY20" s="644"/>
      <c r="CZ20" s="675">
        <v>100</v>
      </c>
      <c r="DA20" s="675"/>
      <c r="DB20" s="675"/>
      <c r="DC20" s="675"/>
      <c r="DD20" s="648">
        <v>267779</v>
      </c>
      <c r="DE20" s="643"/>
      <c r="DF20" s="643"/>
      <c r="DG20" s="643"/>
      <c r="DH20" s="643"/>
      <c r="DI20" s="643"/>
      <c r="DJ20" s="643"/>
      <c r="DK20" s="643"/>
      <c r="DL20" s="643"/>
      <c r="DM20" s="643"/>
      <c r="DN20" s="643"/>
      <c r="DO20" s="643"/>
      <c r="DP20" s="644"/>
      <c r="DQ20" s="648">
        <v>4621552</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2129</v>
      </c>
      <c r="S21" s="643"/>
      <c r="T21" s="643"/>
      <c r="U21" s="643"/>
      <c r="V21" s="643"/>
      <c r="W21" s="643"/>
      <c r="X21" s="643"/>
      <c r="Y21" s="644"/>
      <c r="Z21" s="675">
        <v>0</v>
      </c>
      <c r="AA21" s="675"/>
      <c r="AB21" s="675"/>
      <c r="AC21" s="675"/>
      <c r="AD21" s="676">
        <v>2129</v>
      </c>
      <c r="AE21" s="676"/>
      <c r="AF21" s="676"/>
      <c r="AG21" s="676"/>
      <c r="AH21" s="676"/>
      <c r="AI21" s="676"/>
      <c r="AJ21" s="676"/>
      <c r="AK21" s="676"/>
      <c r="AL21" s="645">
        <v>0.1</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138</v>
      </c>
      <c r="BH21" s="643"/>
      <c r="BI21" s="643"/>
      <c r="BJ21" s="643"/>
      <c r="BK21" s="643"/>
      <c r="BL21" s="643"/>
      <c r="BM21" s="643"/>
      <c r="BN21" s="644"/>
      <c r="BO21" s="675" t="s">
        <v>138</v>
      </c>
      <c r="BP21" s="675"/>
      <c r="BQ21" s="675"/>
      <c r="BR21" s="675"/>
      <c r="BS21" s="648" t="s">
        <v>227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430550</v>
      </c>
      <c r="S22" s="643"/>
      <c r="T22" s="643"/>
      <c r="U22" s="643"/>
      <c r="V22" s="643"/>
      <c r="W22" s="643"/>
      <c r="X22" s="643"/>
      <c r="Y22" s="644"/>
      <c r="Z22" s="675">
        <v>4.8</v>
      </c>
      <c r="AA22" s="675"/>
      <c r="AB22" s="675"/>
      <c r="AC22" s="675"/>
      <c r="AD22" s="676">
        <v>364371</v>
      </c>
      <c r="AE22" s="676"/>
      <c r="AF22" s="676"/>
      <c r="AG22" s="676"/>
      <c r="AH22" s="676"/>
      <c r="AI22" s="676"/>
      <c r="AJ22" s="676"/>
      <c r="AK22" s="676"/>
      <c r="AL22" s="645">
        <v>8.6999999999999993</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138</v>
      </c>
      <c r="BH22" s="643"/>
      <c r="BI22" s="643"/>
      <c r="BJ22" s="643"/>
      <c r="BK22" s="643"/>
      <c r="BL22" s="643"/>
      <c r="BM22" s="643"/>
      <c r="BN22" s="644"/>
      <c r="BO22" s="675" t="s">
        <v>138</v>
      </c>
      <c r="BP22" s="675"/>
      <c r="BQ22" s="675"/>
      <c r="BR22" s="675"/>
      <c r="BS22" s="648" t="s">
        <v>138</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364371</v>
      </c>
      <c r="S23" s="643"/>
      <c r="T23" s="643"/>
      <c r="U23" s="643"/>
      <c r="V23" s="643"/>
      <c r="W23" s="643"/>
      <c r="X23" s="643"/>
      <c r="Y23" s="644"/>
      <c r="Z23" s="675">
        <v>4</v>
      </c>
      <c r="AA23" s="675"/>
      <c r="AB23" s="675"/>
      <c r="AC23" s="675"/>
      <c r="AD23" s="676">
        <v>364371</v>
      </c>
      <c r="AE23" s="676"/>
      <c r="AF23" s="676"/>
      <c r="AG23" s="676"/>
      <c r="AH23" s="676"/>
      <c r="AI23" s="676"/>
      <c r="AJ23" s="676"/>
      <c r="AK23" s="676"/>
      <c r="AL23" s="645">
        <v>8.6999999999999993</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138</v>
      </c>
      <c r="BH23" s="643"/>
      <c r="BI23" s="643"/>
      <c r="BJ23" s="643"/>
      <c r="BK23" s="643"/>
      <c r="BL23" s="643"/>
      <c r="BM23" s="643"/>
      <c r="BN23" s="644"/>
      <c r="BO23" s="675" t="s">
        <v>138</v>
      </c>
      <c r="BP23" s="675"/>
      <c r="BQ23" s="675"/>
      <c r="BR23" s="675"/>
      <c r="BS23" s="648" t="s">
        <v>138</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66179</v>
      </c>
      <c r="S24" s="643"/>
      <c r="T24" s="643"/>
      <c r="U24" s="643"/>
      <c r="V24" s="643"/>
      <c r="W24" s="643"/>
      <c r="X24" s="643"/>
      <c r="Y24" s="644"/>
      <c r="Z24" s="675">
        <v>0.7</v>
      </c>
      <c r="AA24" s="675"/>
      <c r="AB24" s="675"/>
      <c r="AC24" s="675"/>
      <c r="AD24" s="676" t="s">
        <v>137</v>
      </c>
      <c r="AE24" s="676"/>
      <c r="AF24" s="676"/>
      <c r="AG24" s="676"/>
      <c r="AH24" s="676"/>
      <c r="AI24" s="676"/>
      <c r="AJ24" s="676"/>
      <c r="AK24" s="676"/>
      <c r="AL24" s="645" t="s">
        <v>138</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138</v>
      </c>
      <c r="BH24" s="643"/>
      <c r="BI24" s="643"/>
      <c r="BJ24" s="643"/>
      <c r="BK24" s="643"/>
      <c r="BL24" s="643"/>
      <c r="BM24" s="643"/>
      <c r="BN24" s="644"/>
      <c r="BO24" s="675" t="s">
        <v>138</v>
      </c>
      <c r="BP24" s="675"/>
      <c r="BQ24" s="675"/>
      <c r="BR24" s="675"/>
      <c r="BS24" s="648" t="s">
        <v>138</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3187704</v>
      </c>
      <c r="CS24" s="698"/>
      <c r="CT24" s="698"/>
      <c r="CU24" s="698"/>
      <c r="CV24" s="698"/>
      <c r="CW24" s="698"/>
      <c r="CX24" s="698"/>
      <c r="CY24" s="741"/>
      <c r="CZ24" s="742">
        <v>37</v>
      </c>
      <c r="DA24" s="715"/>
      <c r="DB24" s="715"/>
      <c r="DC24" s="745"/>
      <c r="DD24" s="740">
        <v>1990610</v>
      </c>
      <c r="DE24" s="698"/>
      <c r="DF24" s="698"/>
      <c r="DG24" s="698"/>
      <c r="DH24" s="698"/>
      <c r="DI24" s="698"/>
      <c r="DJ24" s="698"/>
      <c r="DK24" s="741"/>
      <c r="DL24" s="740">
        <v>1976934</v>
      </c>
      <c r="DM24" s="698"/>
      <c r="DN24" s="698"/>
      <c r="DO24" s="698"/>
      <c r="DP24" s="698"/>
      <c r="DQ24" s="698"/>
      <c r="DR24" s="698"/>
      <c r="DS24" s="698"/>
      <c r="DT24" s="698"/>
      <c r="DU24" s="698"/>
      <c r="DV24" s="741"/>
      <c r="DW24" s="742">
        <v>43</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138</v>
      </c>
      <c r="S25" s="643"/>
      <c r="T25" s="643"/>
      <c r="U25" s="643"/>
      <c r="V25" s="643"/>
      <c r="W25" s="643"/>
      <c r="X25" s="643"/>
      <c r="Y25" s="644"/>
      <c r="Z25" s="675" t="s">
        <v>227</v>
      </c>
      <c r="AA25" s="675"/>
      <c r="AB25" s="675"/>
      <c r="AC25" s="675"/>
      <c r="AD25" s="676" t="s">
        <v>138</v>
      </c>
      <c r="AE25" s="676"/>
      <c r="AF25" s="676"/>
      <c r="AG25" s="676"/>
      <c r="AH25" s="676"/>
      <c r="AI25" s="676"/>
      <c r="AJ25" s="676"/>
      <c r="AK25" s="676"/>
      <c r="AL25" s="645" t="s">
        <v>137</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138</v>
      </c>
      <c r="BH25" s="643"/>
      <c r="BI25" s="643"/>
      <c r="BJ25" s="643"/>
      <c r="BK25" s="643"/>
      <c r="BL25" s="643"/>
      <c r="BM25" s="643"/>
      <c r="BN25" s="644"/>
      <c r="BO25" s="675" t="s">
        <v>137</v>
      </c>
      <c r="BP25" s="675"/>
      <c r="BQ25" s="675"/>
      <c r="BR25" s="675"/>
      <c r="BS25" s="648" t="s">
        <v>138</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1049093</v>
      </c>
      <c r="CS25" s="661"/>
      <c r="CT25" s="661"/>
      <c r="CU25" s="661"/>
      <c r="CV25" s="661"/>
      <c r="CW25" s="661"/>
      <c r="CX25" s="661"/>
      <c r="CY25" s="662"/>
      <c r="CZ25" s="645">
        <v>12.2</v>
      </c>
      <c r="DA25" s="663"/>
      <c r="DB25" s="663"/>
      <c r="DC25" s="664"/>
      <c r="DD25" s="648">
        <v>960801</v>
      </c>
      <c r="DE25" s="661"/>
      <c r="DF25" s="661"/>
      <c r="DG25" s="661"/>
      <c r="DH25" s="661"/>
      <c r="DI25" s="661"/>
      <c r="DJ25" s="661"/>
      <c r="DK25" s="662"/>
      <c r="DL25" s="648">
        <v>947373</v>
      </c>
      <c r="DM25" s="661"/>
      <c r="DN25" s="661"/>
      <c r="DO25" s="661"/>
      <c r="DP25" s="661"/>
      <c r="DQ25" s="661"/>
      <c r="DR25" s="661"/>
      <c r="DS25" s="661"/>
      <c r="DT25" s="661"/>
      <c r="DU25" s="661"/>
      <c r="DV25" s="662"/>
      <c r="DW25" s="645">
        <v>20.6</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4195547</v>
      </c>
      <c r="S26" s="643"/>
      <c r="T26" s="643"/>
      <c r="U26" s="643"/>
      <c r="V26" s="643"/>
      <c r="W26" s="643"/>
      <c r="X26" s="643"/>
      <c r="Y26" s="644"/>
      <c r="Z26" s="675">
        <v>46.6</v>
      </c>
      <c r="AA26" s="675"/>
      <c r="AB26" s="675"/>
      <c r="AC26" s="675"/>
      <c r="AD26" s="676">
        <v>4129368</v>
      </c>
      <c r="AE26" s="676"/>
      <c r="AF26" s="676"/>
      <c r="AG26" s="676"/>
      <c r="AH26" s="676"/>
      <c r="AI26" s="676"/>
      <c r="AJ26" s="676"/>
      <c r="AK26" s="676"/>
      <c r="AL26" s="645">
        <v>98.3</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138</v>
      </c>
      <c r="BH26" s="643"/>
      <c r="BI26" s="643"/>
      <c r="BJ26" s="643"/>
      <c r="BK26" s="643"/>
      <c r="BL26" s="643"/>
      <c r="BM26" s="643"/>
      <c r="BN26" s="644"/>
      <c r="BO26" s="675" t="s">
        <v>138</v>
      </c>
      <c r="BP26" s="675"/>
      <c r="BQ26" s="675"/>
      <c r="BR26" s="675"/>
      <c r="BS26" s="648" t="s">
        <v>227</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604689</v>
      </c>
      <c r="CS26" s="643"/>
      <c r="CT26" s="643"/>
      <c r="CU26" s="643"/>
      <c r="CV26" s="643"/>
      <c r="CW26" s="643"/>
      <c r="CX26" s="643"/>
      <c r="CY26" s="644"/>
      <c r="CZ26" s="645">
        <v>7</v>
      </c>
      <c r="DA26" s="663"/>
      <c r="DB26" s="663"/>
      <c r="DC26" s="664"/>
      <c r="DD26" s="648">
        <v>540194</v>
      </c>
      <c r="DE26" s="643"/>
      <c r="DF26" s="643"/>
      <c r="DG26" s="643"/>
      <c r="DH26" s="643"/>
      <c r="DI26" s="643"/>
      <c r="DJ26" s="643"/>
      <c r="DK26" s="644"/>
      <c r="DL26" s="648" t="s">
        <v>227</v>
      </c>
      <c r="DM26" s="643"/>
      <c r="DN26" s="643"/>
      <c r="DO26" s="643"/>
      <c r="DP26" s="643"/>
      <c r="DQ26" s="643"/>
      <c r="DR26" s="643"/>
      <c r="DS26" s="643"/>
      <c r="DT26" s="643"/>
      <c r="DU26" s="643"/>
      <c r="DV26" s="644"/>
      <c r="DW26" s="645" t="s">
        <v>138</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2865</v>
      </c>
      <c r="S27" s="643"/>
      <c r="T27" s="643"/>
      <c r="U27" s="643"/>
      <c r="V27" s="643"/>
      <c r="W27" s="643"/>
      <c r="X27" s="643"/>
      <c r="Y27" s="644"/>
      <c r="Z27" s="675">
        <v>0</v>
      </c>
      <c r="AA27" s="675"/>
      <c r="AB27" s="675"/>
      <c r="AC27" s="675"/>
      <c r="AD27" s="676">
        <v>2865</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3072838</v>
      </c>
      <c r="BH27" s="643"/>
      <c r="BI27" s="643"/>
      <c r="BJ27" s="643"/>
      <c r="BK27" s="643"/>
      <c r="BL27" s="643"/>
      <c r="BM27" s="643"/>
      <c r="BN27" s="644"/>
      <c r="BO27" s="675">
        <v>100</v>
      </c>
      <c r="BP27" s="675"/>
      <c r="BQ27" s="675"/>
      <c r="BR27" s="675"/>
      <c r="BS27" s="648" t="s">
        <v>137</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1551864</v>
      </c>
      <c r="CS27" s="661"/>
      <c r="CT27" s="661"/>
      <c r="CU27" s="661"/>
      <c r="CV27" s="661"/>
      <c r="CW27" s="661"/>
      <c r="CX27" s="661"/>
      <c r="CY27" s="662"/>
      <c r="CZ27" s="645">
        <v>18</v>
      </c>
      <c r="DA27" s="663"/>
      <c r="DB27" s="663"/>
      <c r="DC27" s="664"/>
      <c r="DD27" s="648">
        <v>443062</v>
      </c>
      <c r="DE27" s="661"/>
      <c r="DF27" s="661"/>
      <c r="DG27" s="661"/>
      <c r="DH27" s="661"/>
      <c r="DI27" s="661"/>
      <c r="DJ27" s="661"/>
      <c r="DK27" s="662"/>
      <c r="DL27" s="648">
        <v>442814</v>
      </c>
      <c r="DM27" s="661"/>
      <c r="DN27" s="661"/>
      <c r="DO27" s="661"/>
      <c r="DP27" s="661"/>
      <c r="DQ27" s="661"/>
      <c r="DR27" s="661"/>
      <c r="DS27" s="661"/>
      <c r="DT27" s="661"/>
      <c r="DU27" s="661"/>
      <c r="DV27" s="662"/>
      <c r="DW27" s="645">
        <v>9.6</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55527</v>
      </c>
      <c r="S28" s="643"/>
      <c r="T28" s="643"/>
      <c r="U28" s="643"/>
      <c r="V28" s="643"/>
      <c r="W28" s="643"/>
      <c r="X28" s="643"/>
      <c r="Y28" s="644"/>
      <c r="Z28" s="675">
        <v>0.6</v>
      </c>
      <c r="AA28" s="675"/>
      <c r="AB28" s="675"/>
      <c r="AC28" s="675"/>
      <c r="AD28" s="676" t="s">
        <v>138</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586747</v>
      </c>
      <c r="CS28" s="643"/>
      <c r="CT28" s="643"/>
      <c r="CU28" s="643"/>
      <c r="CV28" s="643"/>
      <c r="CW28" s="643"/>
      <c r="CX28" s="643"/>
      <c r="CY28" s="644"/>
      <c r="CZ28" s="645">
        <v>6.8</v>
      </c>
      <c r="DA28" s="663"/>
      <c r="DB28" s="663"/>
      <c r="DC28" s="664"/>
      <c r="DD28" s="648">
        <v>586747</v>
      </c>
      <c r="DE28" s="643"/>
      <c r="DF28" s="643"/>
      <c r="DG28" s="643"/>
      <c r="DH28" s="643"/>
      <c r="DI28" s="643"/>
      <c r="DJ28" s="643"/>
      <c r="DK28" s="644"/>
      <c r="DL28" s="648">
        <v>586747</v>
      </c>
      <c r="DM28" s="643"/>
      <c r="DN28" s="643"/>
      <c r="DO28" s="643"/>
      <c r="DP28" s="643"/>
      <c r="DQ28" s="643"/>
      <c r="DR28" s="643"/>
      <c r="DS28" s="643"/>
      <c r="DT28" s="643"/>
      <c r="DU28" s="643"/>
      <c r="DV28" s="644"/>
      <c r="DW28" s="645">
        <v>12.8</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35462</v>
      </c>
      <c r="S29" s="643"/>
      <c r="T29" s="643"/>
      <c r="U29" s="643"/>
      <c r="V29" s="643"/>
      <c r="W29" s="643"/>
      <c r="X29" s="643"/>
      <c r="Y29" s="644"/>
      <c r="Z29" s="675">
        <v>0.4</v>
      </c>
      <c r="AA29" s="675"/>
      <c r="AB29" s="675"/>
      <c r="AC29" s="675"/>
      <c r="AD29" s="676">
        <v>34163</v>
      </c>
      <c r="AE29" s="676"/>
      <c r="AF29" s="676"/>
      <c r="AG29" s="676"/>
      <c r="AH29" s="676"/>
      <c r="AI29" s="676"/>
      <c r="AJ29" s="676"/>
      <c r="AK29" s="676"/>
      <c r="AL29" s="645">
        <v>0.8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304</v>
      </c>
      <c r="CG29" s="686"/>
      <c r="CH29" s="686"/>
      <c r="CI29" s="686"/>
      <c r="CJ29" s="686"/>
      <c r="CK29" s="686"/>
      <c r="CL29" s="686"/>
      <c r="CM29" s="686"/>
      <c r="CN29" s="686"/>
      <c r="CO29" s="686"/>
      <c r="CP29" s="686"/>
      <c r="CQ29" s="687"/>
      <c r="CR29" s="642">
        <v>586747</v>
      </c>
      <c r="CS29" s="661"/>
      <c r="CT29" s="661"/>
      <c r="CU29" s="661"/>
      <c r="CV29" s="661"/>
      <c r="CW29" s="661"/>
      <c r="CX29" s="661"/>
      <c r="CY29" s="662"/>
      <c r="CZ29" s="645">
        <v>6.8</v>
      </c>
      <c r="DA29" s="663"/>
      <c r="DB29" s="663"/>
      <c r="DC29" s="664"/>
      <c r="DD29" s="648">
        <v>586747</v>
      </c>
      <c r="DE29" s="661"/>
      <c r="DF29" s="661"/>
      <c r="DG29" s="661"/>
      <c r="DH29" s="661"/>
      <c r="DI29" s="661"/>
      <c r="DJ29" s="661"/>
      <c r="DK29" s="662"/>
      <c r="DL29" s="648">
        <v>586747</v>
      </c>
      <c r="DM29" s="661"/>
      <c r="DN29" s="661"/>
      <c r="DO29" s="661"/>
      <c r="DP29" s="661"/>
      <c r="DQ29" s="661"/>
      <c r="DR29" s="661"/>
      <c r="DS29" s="661"/>
      <c r="DT29" s="661"/>
      <c r="DU29" s="661"/>
      <c r="DV29" s="662"/>
      <c r="DW29" s="645">
        <v>12.8</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9690</v>
      </c>
      <c r="S30" s="643"/>
      <c r="T30" s="643"/>
      <c r="U30" s="643"/>
      <c r="V30" s="643"/>
      <c r="W30" s="643"/>
      <c r="X30" s="643"/>
      <c r="Y30" s="644"/>
      <c r="Z30" s="675">
        <v>0.1</v>
      </c>
      <c r="AA30" s="675"/>
      <c r="AB30" s="675"/>
      <c r="AC30" s="675"/>
      <c r="AD30" s="676" t="s">
        <v>227</v>
      </c>
      <c r="AE30" s="676"/>
      <c r="AF30" s="676"/>
      <c r="AG30" s="676"/>
      <c r="AH30" s="676"/>
      <c r="AI30" s="676"/>
      <c r="AJ30" s="676"/>
      <c r="AK30" s="676"/>
      <c r="AL30" s="645" t="s">
        <v>138</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553974</v>
      </c>
      <c r="CS30" s="643"/>
      <c r="CT30" s="643"/>
      <c r="CU30" s="643"/>
      <c r="CV30" s="643"/>
      <c r="CW30" s="643"/>
      <c r="CX30" s="643"/>
      <c r="CY30" s="644"/>
      <c r="CZ30" s="645">
        <v>6.4</v>
      </c>
      <c r="DA30" s="663"/>
      <c r="DB30" s="663"/>
      <c r="DC30" s="664"/>
      <c r="DD30" s="648">
        <v>553974</v>
      </c>
      <c r="DE30" s="643"/>
      <c r="DF30" s="643"/>
      <c r="DG30" s="643"/>
      <c r="DH30" s="643"/>
      <c r="DI30" s="643"/>
      <c r="DJ30" s="643"/>
      <c r="DK30" s="644"/>
      <c r="DL30" s="648">
        <v>553974</v>
      </c>
      <c r="DM30" s="643"/>
      <c r="DN30" s="643"/>
      <c r="DO30" s="643"/>
      <c r="DP30" s="643"/>
      <c r="DQ30" s="643"/>
      <c r="DR30" s="643"/>
      <c r="DS30" s="643"/>
      <c r="DT30" s="643"/>
      <c r="DU30" s="643"/>
      <c r="DV30" s="644"/>
      <c r="DW30" s="645">
        <v>12.1</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3287103</v>
      </c>
      <c r="S31" s="643"/>
      <c r="T31" s="643"/>
      <c r="U31" s="643"/>
      <c r="V31" s="643"/>
      <c r="W31" s="643"/>
      <c r="X31" s="643"/>
      <c r="Y31" s="644"/>
      <c r="Z31" s="675">
        <v>36.5</v>
      </c>
      <c r="AA31" s="675"/>
      <c r="AB31" s="675"/>
      <c r="AC31" s="675"/>
      <c r="AD31" s="676" t="s">
        <v>138</v>
      </c>
      <c r="AE31" s="676"/>
      <c r="AF31" s="676"/>
      <c r="AG31" s="676"/>
      <c r="AH31" s="676"/>
      <c r="AI31" s="676"/>
      <c r="AJ31" s="676"/>
      <c r="AK31" s="676"/>
      <c r="AL31" s="645" t="s">
        <v>137</v>
      </c>
      <c r="AM31" s="646"/>
      <c r="AN31" s="646"/>
      <c r="AO31" s="677"/>
      <c r="AP31" s="717" t="s">
        <v>310</v>
      </c>
      <c r="AQ31" s="718"/>
      <c r="AR31" s="718"/>
      <c r="AS31" s="718"/>
      <c r="AT31" s="723" t="s">
        <v>311</v>
      </c>
      <c r="AU31" s="231"/>
      <c r="AV31" s="231"/>
      <c r="AW31" s="231"/>
      <c r="AX31" s="710" t="s">
        <v>188</v>
      </c>
      <c r="AY31" s="711"/>
      <c r="AZ31" s="711"/>
      <c r="BA31" s="711"/>
      <c r="BB31" s="711"/>
      <c r="BC31" s="711"/>
      <c r="BD31" s="711"/>
      <c r="BE31" s="711"/>
      <c r="BF31" s="712"/>
      <c r="BG31" s="713">
        <v>98.9</v>
      </c>
      <c r="BH31" s="714"/>
      <c r="BI31" s="714"/>
      <c r="BJ31" s="714"/>
      <c r="BK31" s="714"/>
      <c r="BL31" s="714"/>
      <c r="BM31" s="715">
        <v>97.5</v>
      </c>
      <c r="BN31" s="714"/>
      <c r="BO31" s="714"/>
      <c r="BP31" s="714"/>
      <c r="BQ31" s="716"/>
      <c r="BR31" s="713">
        <v>99.1</v>
      </c>
      <c r="BS31" s="714"/>
      <c r="BT31" s="714"/>
      <c r="BU31" s="714"/>
      <c r="BV31" s="714"/>
      <c r="BW31" s="714"/>
      <c r="BX31" s="715">
        <v>97.7</v>
      </c>
      <c r="BY31" s="714"/>
      <c r="BZ31" s="714"/>
      <c r="CA31" s="714"/>
      <c r="CB31" s="716"/>
      <c r="CD31" s="733"/>
      <c r="CE31" s="734"/>
      <c r="CF31" s="689" t="s">
        <v>312</v>
      </c>
      <c r="CG31" s="686"/>
      <c r="CH31" s="686"/>
      <c r="CI31" s="686"/>
      <c r="CJ31" s="686"/>
      <c r="CK31" s="686"/>
      <c r="CL31" s="686"/>
      <c r="CM31" s="686"/>
      <c r="CN31" s="686"/>
      <c r="CO31" s="686"/>
      <c r="CP31" s="686"/>
      <c r="CQ31" s="687"/>
      <c r="CR31" s="642">
        <v>32773</v>
      </c>
      <c r="CS31" s="661"/>
      <c r="CT31" s="661"/>
      <c r="CU31" s="661"/>
      <c r="CV31" s="661"/>
      <c r="CW31" s="661"/>
      <c r="CX31" s="661"/>
      <c r="CY31" s="662"/>
      <c r="CZ31" s="645">
        <v>0.4</v>
      </c>
      <c r="DA31" s="663"/>
      <c r="DB31" s="663"/>
      <c r="DC31" s="664"/>
      <c r="DD31" s="648">
        <v>32773</v>
      </c>
      <c r="DE31" s="661"/>
      <c r="DF31" s="661"/>
      <c r="DG31" s="661"/>
      <c r="DH31" s="661"/>
      <c r="DI31" s="661"/>
      <c r="DJ31" s="661"/>
      <c r="DK31" s="662"/>
      <c r="DL31" s="648">
        <v>32773</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227</v>
      </c>
      <c r="S32" s="643"/>
      <c r="T32" s="643"/>
      <c r="U32" s="643"/>
      <c r="V32" s="643"/>
      <c r="W32" s="643"/>
      <c r="X32" s="643"/>
      <c r="Y32" s="644"/>
      <c r="Z32" s="675" t="s">
        <v>227</v>
      </c>
      <c r="AA32" s="675"/>
      <c r="AB32" s="675"/>
      <c r="AC32" s="675"/>
      <c r="AD32" s="676" t="s">
        <v>138</v>
      </c>
      <c r="AE32" s="676"/>
      <c r="AF32" s="676"/>
      <c r="AG32" s="676"/>
      <c r="AH32" s="676"/>
      <c r="AI32" s="676"/>
      <c r="AJ32" s="676"/>
      <c r="AK32" s="676"/>
      <c r="AL32" s="645" t="s">
        <v>137</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99.1</v>
      </c>
      <c r="BH32" s="661"/>
      <c r="BI32" s="661"/>
      <c r="BJ32" s="661"/>
      <c r="BK32" s="661"/>
      <c r="BL32" s="661"/>
      <c r="BM32" s="646">
        <v>97.8</v>
      </c>
      <c r="BN32" s="727"/>
      <c r="BO32" s="727"/>
      <c r="BP32" s="727"/>
      <c r="BQ32" s="685"/>
      <c r="BR32" s="726">
        <v>99</v>
      </c>
      <c r="BS32" s="661"/>
      <c r="BT32" s="661"/>
      <c r="BU32" s="661"/>
      <c r="BV32" s="661"/>
      <c r="BW32" s="661"/>
      <c r="BX32" s="646">
        <v>97.8</v>
      </c>
      <c r="BY32" s="727"/>
      <c r="BZ32" s="727"/>
      <c r="CA32" s="727"/>
      <c r="CB32" s="685"/>
      <c r="CD32" s="735"/>
      <c r="CE32" s="736"/>
      <c r="CF32" s="689" t="s">
        <v>316</v>
      </c>
      <c r="CG32" s="686"/>
      <c r="CH32" s="686"/>
      <c r="CI32" s="686"/>
      <c r="CJ32" s="686"/>
      <c r="CK32" s="686"/>
      <c r="CL32" s="686"/>
      <c r="CM32" s="686"/>
      <c r="CN32" s="686"/>
      <c r="CO32" s="686"/>
      <c r="CP32" s="686"/>
      <c r="CQ32" s="687"/>
      <c r="CR32" s="642" t="s">
        <v>137</v>
      </c>
      <c r="CS32" s="643"/>
      <c r="CT32" s="643"/>
      <c r="CU32" s="643"/>
      <c r="CV32" s="643"/>
      <c r="CW32" s="643"/>
      <c r="CX32" s="643"/>
      <c r="CY32" s="644"/>
      <c r="CZ32" s="645" t="s">
        <v>138</v>
      </c>
      <c r="DA32" s="663"/>
      <c r="DB32" s="663"/>
      <c r="DC32" s="664"/>
      <c r="DD32" s="648" t="s">
        <v>137</v>
      </c>
      <c r="DE32" s="643"/>
      <c r="DF32" s="643"/>
      <c r="DG32" s="643"/>
      <c r="DH32" s="643"/>
      <c r="DI32" s="643"/>
      <c r="DJ32" s="643"/>
      <c r="DK32" s="644"/>
      <c r="DL32" s="648" t="s">
        <v>227</v>
      </c>
      <c r="DM32" s="643"/>
      <c r="DN32" s="643"/>
      <c r="DO32" s="643"/>
      <c r="DP32" s="643"/>
      <c r="DQ32" s="643"/>
      <c r="DR32" s="643"/>
      <c r="DS32" s="643"/>
      <c r="DT32" s="643"/>
      <c r="DU32" s="643"/>
      <c r="DV32" s="644"/>
      <c r="DW32" s="645" t="s">
        <v>137</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534656</v>
      </c>
      <c r="S33" s="643"/>
      <c r="T33" s="643"/>
      <c r="U33" s="643"/>
      <c r="V33" s="643"/>
      <c r="W33" s="643"/>
      <c r="X33" s="643"/>
      <c r="Y33" s="644"/>
      <c r="Z33" s="675">
        <v>5.9</v>
      </c>
      <c r="AA33" s="675"/>
      <c r="AB33" s="675"/>
      <c r="AC33" s="675"/>
      <c r="AD33" s="676" t="s">
        <v>138</v>
      </c>
      <c r="AE33" s="676"/>
      <c r="AF33" s="676"/>
      <c r="AG33" s="676"/>
      <c r="AH33" s="676"/>
      <c r="AI33" s="676"/>
      <c r="AJ33" s="676"/>
      <c r="AK33" s="676"/>
      <c r="AL33" s="645" t="s">
        <v>137</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98.7</v>
      </c>
      <c r="BH33" s="627"/>
      <c r="BI33" s="627"/>
      <c r="BJ33" s="627"/>
      <c r="BK33" s="627"/>
      <c r="BL33" s="627"/>
      <c r="BM33" s="669">
        <v>97</v>
      </c>
      <c r="BN33" s="627"/>
      <c r="BO33" s="627"/>
      <c r="BP33" s="627"/>
      <c r="BQ33" s="671"/>
      <c r="BR33" s="709">
        <v>99</v>
      </c>
      <c r="BS33" s="627"/>
      <c r="BT33" s="627"/>
      <c r="BU33" s="627"/>
      <c r="BV33" s="627"/>
      <c r="BW33" s="627"/>
      <c r="BX33" s="669">
        <v>97.3</v>
      </c>
      <c r="BY33" s="627"/>
      <c r="BZ33" s="627"/>
      <c r="CA33" s="627"/>
      <c r="CB33" s="671"/>
      <c r="CD33" s="689" t="s">
        <v>319</v>
      </c>
      <c r="CE33" s="686"/>
      <c r="CF33" s="686"/>
      <c r="CG33" s="686"/>
      <c r="CH33" s="686"/>
      <c r="CI33" s="686"/>
      <c r="CJ33" s="686"/>
      <c r="CK33" s="686"/>
      <c r="CL33" s="686"/>
      <c r="CM33" s="686"/>
      <c r="CN33" s="686"/>
      <c r="CO33" s="686"/>
      <c r="CP33" s="686"/>
      <c r="CQ33" s="687"/>
      <c r="CR33" s="642">
        <v>5169573</v>
      </c>
      <c r="CS33" s="661"/>
      <c r="CT33" s="661"/>
      <c r="CU33" s="661"/>
      <c r="CV33" s="661"/>
      <c r="CW33" s="661"/>
      <c r="CX33" s="661"/>
      <c r="CY33" s="662"/>
      <c r="CZ33" s="645">
        <v>59.9</v>
      </c>
      <c r="DA33" s="663"/>
      <c r="DB33" s="663"/>
      <c r="DC33" s="664"/>
      <c r="DD33" s="648">
        <v>2548679</v>
      </c>
      <c r="DE33" s="661"/>
      <c r="DF33" s="661"/>
      <c r="DG33" s="661"/>
      <c r="DH33" s="661"/>
      <c r="DI33" s="661"/>
      <c r="DJ33" s="661"/>
      <c r="DK33" s="662"/>
      <c r="DL33" s="648">
        <v>1985759</v>
      </c>
      <c r="DM33" s="661"/>
      <c r="DN33" s="661"/>
      <c r="DO33" s="661"/>
      <c r="DP33" s="661"/>
      <c r="DQ33" s="661"/>
      <c r="DR33" s="661"/>
      <c r="DS33" s="661"/>
      <c r="DT33" s="661"/>
      <c r="DU33" s="661"/>
      <c r="DV33" s="662"/>
      <c r="DW33" s="645">
        <v>43.2</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16711</v>
      </c>
      <c r="S34" s="643"/>
      <c r="T34" s="643"/>
      <c r="U34" s="643"/>
      <c r="V34" s="643"/>
      <c r="W34" s="643"/>
      <c r="X34" s="643"/>
      <c r="Y34" s="644"/>
      <c r="Z34" s="675">
        <v>0.2</v>
      </c>
      <c r="AA34" s="675"/>
      <c r="AB34" s="675"/>
      <c r="AC34" s="675"/>
      <c r="AD34" s="676">
        <v>15177</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1303547</v>
      </c>
      <c r="CS34" s="643"/>
      <c r="CT34" s="643"/>
      <c r="CU34" s="643"/>
      <c r="CV34" s="643"/>
      <c r="CW34" s="643"/>
      <c r="CX34" s="643"/>
      <c r="CY34" s="644"/>
      <c r="CZ34" s="645">
        <v>15.1</v>
      </c>
      <c r="DA34" s="663"/>
      <c r="DB34" s="663"/>
      <c r="DC34" s="664"/>
      <c r="DD34" s="648">
        <v>972110</v>
      </c>
      <c r="DE34" s="643"/>
      <c r="DF34" s="643"/>
      <c r="DG34" s="643"/>
      <c r="DH34" s="643"/>
      <c r="DI34" s="643"/>
      <c r="DJ34" s="643"/>
      <c r="DK34" s="644"/>
      <c r="DL34" s="648">
        <v>895128</v>
      </c>
      <c r="DM34" s="643"/>
      <c r="DN34" s="643"/>
      <c r="DO34" s="643"/>
      <c r="DP34" s="643"/>
      <c r="DQ34" s="643"/>
      <c r="DR34" s="643"/>
      <c r="DS34" s="643"/>
      <c r="DT34" s="643"/>
      <c r="DU34" s="643"/>
      <c r="DV34" s="644"/>
      <c r="DW34" s="645">
        <v>19.5</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1604</v>
      </c>
      <c r="S35" s="643"/>
      <c r="T35" s="643"/>
      <c r="U35" s="643"/>
      <c r="V35" s="643"/>
      <c r="W35" s="643"/>
      <c r="X35" s="643"/>
      <c r="Y35" s="644"/>
      <c r="Z35" s="675">
        <v>0</v>
      </c>
      <c r="AA35" s="675"/>
      <c r="AB35" s="675"/>
      <c r="AC35" s="675"/>
      <c r="AD35" s="676" t="s">
        <v>138</v>
      </c>
      <c r="AE35" s="676"/>
      <c r="AF35" s="676"/>
      <c r="AG35" s="676"/>
      <c r="AH35" s="676"/>
      <c r="AI35" s="676"/>
      <c r="AJ35" s="676"/>
      <c r="AK35" s="676"/>
      <c r="AL35" s="645" t="s">
        <v>138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46524</v>
      </c>
      <c r="CS35" s="661"/>
      <c r="CT35" s="661"/>
      <c r="CU35" s="661"/>
      <c r="CV35" s="661"/>
      <c r="CW35" s="661"/>
      <c r="CX35" s="661"/>
      <c r="CY35" s="662"/>
      <c r="CZ35" s="645">
        <v>0.5</v>
      </c>
      <c r="DA35" s="663"/>
      <c r="DB35" s="663"/>
      <c r="DC35" s="664"/>
      <c r="DD35" s="648">
        <v>44979</v>
      </c>
      <c r="DE35" s="661"/>
      <c r="DF35" s="661"/>
      <c r="DG35" s="661"/>
      <c r="DH35" s="661"/>
      <c r="DI35" s="661"/>
      <c r="DJ35" s="661"/>
      <c r="DK35" s="662"/>
      <c r="DL35" s="648">
        <v>43237</v>
      </c>
      <c r="DM35" s="661"/>
      <c r="DN35" s="661"/>
      <c r="DO35" s="661"/>
      <c r="DP35" s="661"/>
      <c r="DQ35" s="661"/>
      <c r="DR35" s="661"/>
      <c r="DS35" s="661"/>
      <c r="DT35" s="661"/>
      <c r="DU35" s="661"/>
      <c r="DV35" s="662"/>
      <c r="DW35" s="645">
        <v>0.9</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80092</v>
      </c>
      <c r="S36" s="643"/>
      <c r="T36" s="643"/>
      <c r="U36" s="643"/>
      <c r="V36" s="643"/>
      <c r="W36" s="643"/>
      <c r="X36" s="643"/>
      <c r="Y36" s="644"/>
      <c r="Z36" s="675">
        <v>0.9</v>
      </c>
      <c r="AA36" s="675"/>
      <c r="AB36" s="675"/>
      <c r="AC36" s="675"/>
      <c r="AD36" s="676" t="s">
        <v>137</v>
      </c>
      <c r="AE36" s="676"/>
      <c r="AF36" s="676"/>
      <c r="AG36" s="676"/>
      <c r="AH36" s="676"/>
      <c r="AI36" s="676"/>
      <c r="AJ36" s="676"/>
      <c r="AK36" s="676"/>
      <c r="AL36" s="645" t="s">
        <v>138</v>
      </c>
      <c r="AM36" s="646"/>
      <c r="AN36" s="646"/>
      <c r="AO36" s="677"/>
      <c r="AP36" s="235"/>
      <c r="AQ36" s="694" t="s">
        <v>327</v>
      </c>
      <c r="AR36" s="695"/>
      <c r="AS36" s="695"/>
      <c r="AT36" s="695"/>
      <c r="AU36" s="695"/>
      <c r="AV36" s="695"/>
      <c r="AW36" s="695"/>
      <c r="AX36" s="695"/>
      <c r="AY36" s="696"/>
      <c r="AZ36" s="697">
        <v>659570</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74778</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3050273</v>
      </c>
      <c r="CS36" s="643"/>
      <c r="CT36" s="643"/>
      <c r="CU36" s="643"/>
      <c r="CV36" s="643"/>
      <c r="CW36" s="643"/>
      <c r="CX36" s="643"/>
      <c r="CY36" s="644"/>
      <c r="CZ36" s="645">
        <v>35.4</v>
      </c>
      <c r="DA36" s="663"/>
      <c r="DB36" s="663"/>
      <c r="DC36" s="664"/>
      <c r="DD36" s="648">
        <v>840230</v>
      </c>
      <c r="DE36" s="643"/>
      <c r="DF36" s="643"/>
      <c r="DG36" s="643"/>
      <c r="DH36" s="643"/>
      <c r="DI36" s="643"/>
      <c r="DJ36" s="643"/>
      <c r="DK36" s="644"/>
      <c r="DL36" s="648">
        <v>671836</v>
      </c>
      <c r="DM36" s="643"/>
      <c r="DN36" s="643"/>
      <c r="DO36" s="643"/>
      <c r="DP36" s="643"/>
      <c r="DQ36" s="643"/>
      <c r="DR36" s="643"/>
      <c r="DS36" s="643"/>
      <c r="DT36" s="643"/>
      <c r="DU36" s="643"/>
      <c r="DV36" s="644"/>
      <c r="DW36" s="645">
        <v>14.6</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171619</v>
      </c>
      <c r="S37" s="643"/>
      <c r="T37" s="643"/>
      <c r="U37" s="643"/>
      <c r="V37" s="643"/>
      <c r="W37" s="643"/>
      <c r="X37" s="643"/>
      <c r="Y37" s="644"/>
      <c r="Z37" s="675">
        <v>1.9</v>
      </c>
      <c r="AA37" s="675"/>
      <c r="AB37" s="675"/>
      <c r="AC37" s="675"/>
      <c r="AD37" s="676" t="s">
        <v>137</v>
      </c>
      <c r="AE37" s="676"/>
      <c r="AF37" s="676"/>
      <c r="AG37" s="676"/>
      <c r="AH37" s="676"/>
      <c r="AI37" s="676"/>
      <c r="AJ37" s="676"/>
      <c r="AK37" s="676"/>
      <c r="AL37" s="645" t="s">
        <v>227</v>
      </c>
      <c r="AM37" s="646"/>
      <c r="AN37" s="646"/>
      <c r="AO37" s="677"/>
      <c r="AQ37" s="682" t="s">
        <v>331</v>
      </c>
      <c r="AR37" s="683"/>
      <c r="AS37" s="683"/>
      <c r="AT37" s="683"/>
      <c r="AU37" s="683"/>
      <c r="AV37" s="683"/>
      <c r="AW37" s="683"/>
      <c r="AX37" s="683"/>
      <c r="AY37" s="684"/>
      <c r="AZ37" s="642">
        <v>197000</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68881</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537272</v>
      </c>
      <c r="CS37" s="661"/>
      <c r="CT37" s="661"/>
      <c r="CU37" s="661"/>
      <c r="CV37" s="661"/>
      <c r="CW37" s="661"/>
      <c r="CX37" s="661"/>
      <c r="CY37" s="662"/>
      <c r="CZ37" s="645">
        <v>6.2</v>
      </c>
      <c r="DA37" s="663"/>
      <c r="DB37" s="663"/>
      <c r="DC37" s="664"/>
      <c r="DD37" s="648">
        <v>537272</v>
      </c>
      <c r="DE37" s="661"/>
      <c r="DF37" s="661"/>
      <c r="DG37" s="661"/>
      <c r="DH37" s="661"/>
      <c r="DI37" s="661"/>
      <c r="DJ37" s="661"/>
      <c r="DK37" s="662"/>
      <c r="DL37" s="648">
        <v>433593</v>
      </c>
      <c r="DM37" s="661"/>
      <c r="DN37" s="661"/>
      <c r="DO37" s="661"/>
      <c r="DP37" s="661"/>
      <c r="DQ37" s="661"/>
      <c r="DR37" s="661"/>
      <c r="DS37" s="661"/>
      <c r="DT37" s="661"/>
      <c r="DU37" s="661"/>
      <c r="DV37" s="662"/>
      <c r="DW37" s="645">
        <v>9.4</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55612</v>
      </c>
      <c r="S38" s="643"/>
      <c r="T38" s="643"/>
      <c r="U38" s="643"/>
      <c r="V38" s="643"/>
      <c r="W38" s="643"/>
      <c r="X38" s="643"/>
      <c r="Y38" s="644"/>
      <c r="Z38" s="675">
        <v>0.6</v>
      </c>
      <c r="AA38" s="675"/>
      <c r="AB38" s="675"/>
      <c r="AC38" s="675"/>
      <c r="AD38" s="676">
        <v>21276</v>
      </c>
      <c r="AE38" s="676"/>
      <c r="AF38" s="676"/>
      <c r="AG38" s="676"/>
      <c r="AH38" s="676"/>
      <c r="AI38" s="676"/>
      <c r="AJ38" s="676"/>
      <c r="AK38" s="676"/>
      <c r="AL38" s="645">
        <v>0.5</v>
      </c>
      <c r="AM38" s="646"/>
      <c r="AN38" s="646"/>
      <c r="AO38" s="677"/>
      <c r="AQ38" s="682" t="s">
        <v>335</v>
      </c>
      <c r="AR38" s="683"/>
      <c r="AS38" s="683"/>
      <c r="AT38" s="683"/>
      <c r="AU38" s="683"/>
      <c r="AV38" s="683"/>
      <c r="AW38" s="683"/>
      <c r="AX38" s="683"/>
      <c r="AY38" s="684"/>
      <c r="AZ38" s="642">
        <v>32832</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2331</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626738</v>
      </c>
      <c r="CS38" s="643"/>
      <c r="CT38" s="643"/>
      <c r="CU38" s="643"/>
      <c r="CV38" s="643"/>
      <c r="CW38" s="643"/>
      <c r="CX38" s="643"/>
      <c r="CY38" s="644"/>
      <c r="CZ38" s="645">
        <v>7.3</v>
      </c>
      <c r="DA38" s="663"/>
      <c r="DB38" s="663"/>
      <c r="DC38" s="664"/>
      <c r="DD38" s="648">
        <v>549112</v>
      </c>
      <c r="DE38" s="643"/>
      <c r="DF38" s="643"/>
      <c r="DG38" s="643"/>
      <c r="DH38" s="643"/>
      <c r="DI38" s="643"/>
      <c r="DJ38" s="643"/>
      <c r="DK38" s="644"/>
      <c r="DL38" s="648">
        <v>375558</v>
      </c>
      <c r="DM38" s="643"/>
      <c r="DN38" s="643"/>
      <c r="DO38" s="643"/>
      <c r="DP38" s="643"/>
      <c r="DQ38" s="643"/>
      <c r="DR38" s="643"/>
      <c r="DS38" s="643"/>
      <c r="DT38" s="643"/>
      <c r="DU38" s="643"/>
      <c r="DV38" s="644"/>
      <c r="DW38" s="645">
        <v>8.1999999999999993</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565625</v>
      </c>
      <c r="S39" s="643"/>
      <c r="T39" s="643"/>
      <c r="U39" s="643"/>
      <c r="V39" s="643"/>
      <c r="W39" s="643"/>
      <c r="X39" s="643"/>
      <c r="Y39" s="644"/>
      <c r="Z39" s="675">
        <v>6.3</v>
      </c>
      <c r="AA39" s="675"/>
      <c r="AB39" s="675"/>
      <c r="AC39" s="675"/>
      <c r="AD39" s="676" t="s">
        <v>227</v>
      </c>
      <c r="AE39" s="676"/>
      <c r="AF39" s="676"/>
      <c r="AG39" s="676"/>
      <c r="AH39" s="676"/>
      <c r="AI39" s="676"/>
      <c r="AJ39" s="676"/>
      <c r="AK39" s="676"/>
      <c r="AL39" s="645" t="s">
        <v>138</v>
      </c>
      <c r="AM39" s="646"/>
      <c r="AN39" s="646"/>
      <c r="AO39" s="677"/>
      <c r="AQ39" s="682" t="s">
        <v>339</v>
      </c>
      <c r="AR39" s="683"/>
      <c r="AS39" s="683"/>
      <c r="AT39" s="683"/>
      <c r="AU39" s="683"/>
      <c r="AV39" s="683"/>
      <c r="AW39" s="683"/>
      <c r="AX39" s="683"/>
      <c r="AY39" s="684"/>
      <c r="AZ39" s="642" t="s">
        <v>138</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3671</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142491</v>
      </c>
      <c r="CS39" s="661"/>
      <c r="CT39" s="661"/>
      <c r="CU39" s="661"/>
      <c r="CV39" s="661"/>
      <c r="CW39" s="661"/>
      <c r="CX39" s="661"/>
      <c r="CY39" s="662"/>
      <c r="CZ39" s="645">
        <v>1.7</v>
      </c>
      <c r="DA39" s="663"/>
      <c r="DB39" s="663"/>
      <c r="DC39" s="664"/>
      <c r="DD39" s="648">
        <v>142248</v>
      </c>
      <c r="DE39" s="661"/>
      <c r="DF39" s="661"/>
      <c r="DG39" s="661"/>
      <c r="DH39" s="661"/>
      <c r="DI39" s="661"/>
      <c r="DJ39" s="661"/>
      <c r="DK39" s="662"/>
      <c r="DL39" s="648" t="s">
        <v>138</v>
      </c>
      <c r="DM39" s="661"/>
      <c r="DN39" s="661"/>
      <c r="DO39" s="661"/>
      <c r="DP39" s="661"/>
      <c r="DQ39" s="661"/>
      <c r="DR39" s="661"/>
      <c r="DS39" s="661"/>
      <c r="DT39" s="661"/>
      <c r="DU39" s="661"/>
      <c r="DV39" s="662"/>
      <c r="DW39" s="645" t="s">
        <v>138</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v>95600</v>
      </c>
      <c r="S40" s="643"/>
      <c r="T40" s="643"/>
      <c r="U40" s="643"/>
      <c r="V40" s="643"/>
      <c r="W40" s="643"/>
      <c r="X40" s="643"/>
      <c r="Y40" s="644"/>
      <c r="Z40" s="675">
        <v>1.1000000000000001</v>
      </c>
      <c r="AA40" s="675"/>
      <c r="AB40" s="675"/>
      <c r="AC40" s="675"/>
      <c r="AD40" s="676" t="s">
        <v>137</v>
      </c>
      <c r="AE40" s="676"/>
      <c r="AF40" s="676"/>
      <c r="AG40" s="676"/>
      <c r="AH40" s="676"/>
      <c r="AI40" s="676"/>
      <c r="AJ40" s="676"/>
      <c r="AK40" s="676"/>
      <c r="AL40" s="645" t="s">
        <v>138</v>
      </c>
      <c r="AM40" s="646"/>
      <c r="AN40" s="646"/>
      <c r="AO40" s="677"/>
      <c r="AQ40" s="682" t="s">
        <v>343</v>
      </c>
      <c r="AR40" s="683"/>
      <c r="AS40" s="683"/>
      <c r="AT40" s="683"/>
      <c r="AU40" s="683"/>
      <c r="AV40" s="683"/>
      <c r="AW40" s="683"/>
      <c r="AX40" s="683"/>
      <c r="AY40" s="684"/>
      <c r="AZ40" s="642" t="s">
        <v>138</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91</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t="s">
        <v>138</v>
      </c>
      <c r="CS40" s="643"/>
      <c r="CT40" s="643"/>
      <c r="CU40" s="643"/>
      <c r="CV40" s="643"/>
      <c r="CW40" s="643"/>
      <c r="CX40" s="643"/>
      <c r="CY40" s="644"/>
      <c r="CZ40" s="645" t="s">
        <v>137</v>
      </c>
      <c r="DA40" s="663"/>
      <c r="DB40" s="663"/>
      <c r="DC40" s="664"/>
      <c r="DD40" s="648" t="s">
        <v>137</v>
      </c>
      <c r="DE40" s="643"/>
      <c r="DF40" s="643"/>
      <c r="DG40" s="643"/>
      <c r="DH40" s="643"/>
      <c r="DI40" s="643"/>
      <c r="DJ40" s="643"/>
      <c r="DK40" s="644"/>
      <c r="DL40" s="648" t="s">
        <v>137</v>
      </c>
      <c r="DM40" s="643"/>
      <c r="DN40" s="643"/>
      <c r="DO40" s="643"/>
      <c r="DP40" s="643"/>
      <c r="DQ40" s="643"/>
      <c r="DR40" s="643"/>
      <c r="DS40" s="643"/>
      <c r="DT40" s="643"/>
      <c r="DU40" s="643"/>
      <c r="DV40" s="644"/>
      <c r="DW40" s="645" t="s">
        <v>137</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227</v>
      </c>
      <c r="AA41" s="675"/>
      <c r="AB41" s="675"/>
      <c r="AC41" s="675"/>
      <c r="AD41" s="676" t="s">
        <v>227</v>
      </c>
      <c r="AE41" s="676"/>
      <c r="AF41" s="676"/>
      <c r="AG41" s="676"/>
      <c r="AH41" s="676"/>
      <c r="AI41" s="676"/>
      <c r="AJ41" s="676"/>
      <c r="AK41" s="676"/>
      <c r="AL41" s="645" t="s">
        <v>138</v>
      </c>
      <c r="AM41" s="646"/>
      <c r="AN41" s="646"/>
      <c r="AO41" s="677"/>
      <c r="AQ41" s="682" t="s">
        <v>348</v>
      </c>
      <c r="AR41" s="683"/>
      <c r="AS41" s="683"/>
      <c r="AT41" s="683"/>
      <c r="AU41" s="683"/>
      <c r="AV41" s="683"/>
      <c r="AW41" s="683"/>
      <c r="AX41" s="683"/>
      <c r="AY41" s="684"/>
      <c r="AZ41" s="642">
        <v>95684</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138</v>
      </c>
      <c r="CS41" s="661"/>
      <c r="CT41" s="661"/>
      <c r="CU41" s="661"/>
      <c r="CV41" s="661"/>
      <c r="CW41" s="661"/>
      <c r="CX41" s="661"/>
      <c r="CY41" s="662"/>
      <c r="CZ41" s="645" t="s">
        <v>138</v>
      </c>
      <c r="DA41" s="663"/>
      <c r="DB41" s="663"/>
      <c r="DC41" s="664"/>
      <c r="DD41" s="648" t="s">
        <v>227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297125</v>
      </c>
      <c r="S42" s="643"/>
      <c r="T42" s="643"/>
      <c r="U42" s="643"/>
      <c r="V42" s="643"/>
      <c r="W42" s="643"/>
      <c r="X42" s="643"/>
      <c r="Y42" s="644"/>
      <c r="Z42" s="675">
        <v>3.3</v>
      </c>
      <c r="AA42" s="675"/>
      <c r="AB42" s="675"/>
      <c r="AC42" s="675"/>
      <c r="AD42" s="676" t="s">
        <v>138</v>
      </c>
      <c r="AE42" s="676"/>
      <c r="AF42" s="676"/>
      <c r="AG42" s="676"/>
      <c r="AH42" s="676"/>
      <c r="AI42" s="676"/>
      <c r="AJ42" s="676"/>
      <c r="AK42" s="676"/>
      <c r="AL42" s="645" t="s">
        <v>138</v>
      </c>
      <c r="AM42" s="646"/>
      <c r="AN42" s="646"/>
      <c r="AO42" s="677"/>
      <c r="AQ42" s="678" t="s">
        <v>352</v>
      </c>
      <c r="AR42" s="679"/>
      <c r="AS42" s="679"/>
      <c r="AT42" s="679"/>
      <c r="AU42" s="679"/>
      <c r="AV42" s="679"/>
      <c r="AW42" s="679"/>
      <c r="AX42" s="679"/>
      <c r="AY42" s="680"/>
      <c r="AZ42" s="626">
        <v>334054</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318</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267779</v>
      </c>
      <c r="CS42" s="643"/>
      <c r="CT42" s="643"/>
      <c r="CU42" s="643"/>
      <c r="CV42" s="643"/>
      <c r="CW42" s="643"/>
      <c r="CX42" s="643"/>
      <c r="CY42" s="644"/>
      <c r="CZ42" s="645">
        <v>3.1</v>
      </c>
      <c r="DA42" s="646"/>
      <c r="DB42" s="646"/>
      <c r="DC42" s="647"/>
      <c r="DD42" s="648">
        <v>82263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9012113</v>
      </c>
      <c r="S43" s="665"/>
      <c r="T43" s="665"/>
      <c r="U43" s="665"/>
      <c r="V43" s="665"/>
      <c r="W43" s="665"/>
      <c r="X43" s="665"/>
      <c r="Y43" s="666"/>
      <c r="Z43" s="667">
        <v>100</v>
      </c>
      <c r="AA43" s="667"/>
      <c r="AB43" s="667"/>
      <c r="AC43" s="667"/>
      <c r="AD43" s="668">
        <v>4202849</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3260</v>
      </c>
      <c r="CS43" s="661"/>
      <c r="CT43" s="661"/>
      <c r="CU43" s="661"/>
      <c r="CV43" s="661"/>
      <c r="CW43" s="661"/>
      <c r="CX43" s="661"/>
      <c r="CY43" s="662"/>
      <c r="CZ43" s="645">
        <v>0</v>
      </c>
      <c r="DA43" s="663"/>
      <c r="DB43" s="663"/>
      <c r="DC43" s="664"/>
      <c r="DD43" s="648">
        <v>3260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267779</v>
      </c>
      <c r="CS44" s="643"/>
      <c r="CT44" s="643"/>
      <c r="CU44" s="643"/>
      <c r="CV44" s="643"/>
      <c r="CW44" s="643"/>
      <c r="CX44" s="643"/>
      <c r="CY44" s="644"/>
      <c r="CZ44" s="645">
        <v>3.1</v>
      </c>
      <c r="DA44" s="646"/>
      <c r="DB44" s="646"/>
      <c r="DC44" s="647"/>
      <c r="DD44" s="648">
        <v>82263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148004</v>
      </c>
      <c r="CS45" s="661"/>
      <c r="CT45" s="661"/>
      <c r="CU45" s="661"/>
      <c r="CV45" s="661"/>
      <c r="CW45" s="661"/>
      <c r="CX45" s="661"/>
      <c r="CY45" s="662"/>
      <c r="CZ45" s="645">
        <v>1.7</v>
      </c>
      <c r="DA45" s="663"/>
      <c r="DB45" s="663"/>
      <c r="DC45" s="664"/>
      <c r="DD45" s="648">
        <v>7588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114733</v>
      </c>
      <c r="CS46" s="643"/>
      <c r="CT46" s="643"/>
      <c r="CU46" s="643"/>
      <c r="CV46" s="643"/>
      <c r="CW46" s="643"/>
      <c r="CX46" s="643"/>
      <c r="CY46" s="644"/>
      <c r="CZ46" s="645">
        <v>1.3</v>
      </c>
      <c r="DA46" s="646"/>
      <c r="DB46" s="646"/>
      <c r="DC46" s="647"/>
      <c r="DD46" s="648">
        <v>74633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138</v>
      </c>
      <c r="CS47" s="661"/>
      <c r="CT47" s="661"/>
      <c r="CU47" s="661"/>
      <c r="CV47" s="661"/>
      <c r="CW47" s="661"/>
      <c r="CX47" s="661"/>
      <c r="CY47" s="662"/>
      <c r="CZ47" s="645" t="s">
        <v>227</v>
      </c>
      <c r="DA47" s="663"/>
      <c r="DB47" s="663"/>
      <c r="DC47" s="664"/>
      <c r="DD47" s="648" t="s">
        <v>227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227</v>
      </c>
      <c r="CS48" s="643"/>
      <c r="CT48" s="643"/>
      <c r="CU48" s="643"/>
      <c r="CV48" s="643"/>
      <c r="CW48" s="643"/>
      <c r="CX48" s="643"/>
      <c r="CY48" s="644"/>
      <c r="CZ48" s="645" t="s">
        <v>227</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8625056</v>
      </c>
      <c r="CS49" s="627"/>
      <c r="CT49" s="627"/>
      <c r="CU49" s="627"/>
      <c r="CV49" s="627"/>
      <c r="CW49" s="627"/>
      <c r="CX49" s="627"/>
      <c r="CY49" s="628"/>
      <c r="CZ49" s="629">
        <v>100</v>
      </c>
      <c r="DA49" s="630"/>
      <c r="DB49" s="630"/>
      <c r="DC49" s="631"/>
      <c r="DD49" s="632">
        <v>4621552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Fzlju+pWq9bXIxUUJ0UYfgdyp5AEsUtVYeuG6MomeT7axQ3y8MnT9MQaleVHjxK5IrFYjcikwA01+0epRcKRA==" saltValue="t03gJ4OyiCLLNpHAd4xEI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c r="R7" s="1162"/>
      <c r="S7" s="1162"/>
      <c r="T7" s="1162"/>
      <c r="U7" s="1162"/>
      <c r="V7" s="1162"/>
      <c r="W7" s="1162"/>
      <c r="X7" s="1162"/>
      <c r="Y7" s="1162"/>
      <c r="Z7" s="1162"/>
      <c r="AA7" s="1162"/>
      <c r="AB7" s="1162"/>
      <c r="AC7" s="1162"/>
      <c r="AD7" s="1162"/>
      <c r="AE7" s="1163"/>
      <c r="AF7" s="1164">
        <v>369</v>
      </c>
      <c r="AG7" s="1165"/>
      <c r="AH7" s="1165"/>
      <c r="AI7" s="1165"/>
      <c r="AJ7" s="1166"/>
      <c r="AK7" s="1148"/>
      <c r="AL7" s="1149"/>
      <c r="AM7" s="1149"/>
      <c r="AN7" s="1149"/>
      <c r="AO7" s="1149"/>
      <c r="AP7" s="1149"/>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369</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138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c r="R28" s="1111"/>
      <c r="S28" s="1111"/>
      <c r="T28" s="1111"/>
      <c r="U28" s="1111"/>
      <c r="V28" s="1111"/>
      <c r="W28" s="1111"/>
      <c r="X28" s="1111"/>
      <c r="Y28" s="1111"/>
      <c r="Z28" s="1111"/>
      <c r="AA28" s="1111"/>
      <c r="AB28" s="1111"/>
      <c r="AC28" s="1111"/>
      <c r="AD28" s="1111"/>
      <c r="AE28" s="1112"/>
      <c r="AF28" s="1113">
        <v>75</v>
      </c>
      <c r="AG28" s="1111"/>
      <c r="AH28" s="1111"/>
      <c r="AI28" s="1111"/>
      <c r="AJ28" s="1114"/>
      <c r="AK28" s="1115"/>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c r="R29" s="1101"/>
      <c r="S29" s="1101"/>
      <c r="T29" s="1101"/>
      <c r="U29" s="1101"/>
      <c r="V29" s="1101"/>
      <c r="W29" s="1101"/>
      <c r="X29" s="1101"/>
      <c r="Y29" s="1101"/>
      <c r="Z29" s="1101"/>
      <c r="AA29" s="1101"/>
      <c r="AB29" s="1101"/>
      <c r="AC29" s="1101"/>
      <c r="AD29" s="1101"/>
      <c r="AE29" s="1102"/>
      <c r="AF29" s="1094">
        <v>110</v>
      </c>
      <c r="AG29" s="1095"/>
      <c r="AH29" s="1095"/>
      <c r="AI29" s="1095"/>
      <c r="AJ29" s="1096"/>
      <c r="AK29" s="1037"/>
      <c r="AL29" s="1028"/>
      <c r="AM29" s="1028"/>
      <c r="AN29" s="1028"/>
      <c r="AO29" s="1028"/>
      <c r="AP29" s="1028"/>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c r="R30" s="1101"/>
      <c r="S30" s="1101"/>
      <c r="T30" s="1101"/>
      <c r="U30" s="1101"/>
      <c r="V30" s="1101"/>
      <c r="W30" s="1101"/>
      <c r="X30" s="1101"/>
      <c r="Y30" s="1101"/>
      <c r="Z30" s="1101"/>
      <c r="AA30" s="1101"/>
      <c r="AB30" s="1101"/>
      <c r="AC30" s="1101"/>
      <c r="AD30" s="1101"/>
      <c r="AE30" s="1102"/>
      <c r="AF30" s="1094">
        <v>12</v>
      </c>
      <c r="AG30" s="1095"/>
      <c r="AH30" s="1095"/>
      <c r="AI30" s="1095"/>
      <c r="AJ30" s="1096"/>
      <c r="AK30" s="1037"/>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c r="R31" s="1101"/>
      <c r="S31" s="1101"/>
      <c r="T31" s="1101"/>
      <c r="U31" s="1101"/>
      <c r="V31" s="1101"/>
      <c r="W31" s="1101"/>
      <c r="X31" s="1101"/>
      <c r="Y31" s="1101"/>
      <c r="Z31" s="1101"/>
      <c r="AA31" s="1101"/>
      <c r="AB31" s="1101"/>
      <c r="AC31" s="1101"/>
      <c r="AD31" s="1101"/>
      <c r="AE31" s="1102"/>
      <c r="AF31" s="1094">
        <v>938</v>
      </c>
      <c r="AG31" s="1095"/>
      <c r="AH31" s="1095"/>
      <c r="AI31" s="1095"/>
      <c r="AJ31" s="1096"/>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t="s">
        <v>406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v>20</v>
      </c>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409</v>
      </c>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v>8</v>
      </c>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t="s">
        <v>408</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410</v>
      </c>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v>11</v>
      </c>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t="s">
        <v>408</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411</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1175</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138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415</v>
      </c>
      <c r="R66" s="1059"/>
      <c r="S66" s="1059"/>
      <c r="T66" s="1059"/>
      <c r="U66" s="1060"/>
      <c r="V66" s="1058" t="s">
        <v>395</v>
      </c>
      <c r="W66" s="1059"/>
      <c r="X66" s="1059"/>
      <c r="Y66" s="1059"/>
      <c r="Z66" s="1060"/>
      <c r="AA66" s="1058" t="s">
        <v>416</v>
      </c>
      <c r="AB66" s="1059"/>
      <c r="AC66" s="1059"/>
      <c r="AD66" s="1059"/>
      <c r="AE66" s="1060"/>
      <c r="AF66" s="1064" t="s">
        <v>397</v>
      </c>
      <c r="AG66" s="1065"/>
      <c r="AH66" s="1065"/>
      <c r="AI66" s="1065"/>
      <c r="AJ66" s="1066"/>
      <c r="AK66" s="1058" t="s">
        <v>398</v>
      </c>
      <c r="AL66" s="1053"/>
      <c r="AM66" s="1053"/>
      <c r="AN66" s="1053"/>
      <c r="AO66" s="1054"/>
      <c r="AP66" s="1058" t="s">
        <v>399</v>
      </c>
      <c r="AQ66" s="1059"/>
      <c r="AR66" s="1059"/>
      <c r="AS66" s="1059"/>
      <c r="AT66" s="1060"/>
      <c r="AU66" s="1058" t="s">
        <v>417</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c r="C68" s="1043"/>
      <c r="D68" s="1043"/>
      <c r="E68" s="1043"/>
      <c r="F68" s="1043"/>
      <c r="G68" s="1043"/>
      <c r="H68" s="1043"/>
      <c r="I68" s="1043"/>
      <c r="J68" s="1043"/>
      <c r="K68" s="1043"/>
      <c r="L68" s="1043"/>
      <c r="M68" s="1043"/>
      <c r="N68" s="1043"/>
      <c r="O68" s="1043"/>
      <c r="P68" s="1044"/>
      <c r="Q68" s="1045"/>
      <c r="R68" s="1039"/>
      <c r="S68" s="1039"/>
      <c r="T68" s="1039"/>
      <c r="U68" s="1039"/>
      <c r="V68" s="1039"/>
      <c r="W68" s="1039"/>
      <c r="X68" s="1039"/>
      <c r="Y68" s="1039"/>
      <c r="Z68" s="1039"/>
      <c r="AA68" s="1039"/>
      <c r="AB68" s="1039"/>
      <c r="AC68" s="1039"/>
      <c r="AD68" s="1039"/>
      <c r="AE68" s="1039"/>
      <c r="AF68" s="1039"/>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c r="C69" s="1032"/>
      <c r="D69" s="1032"/>
      <c r="E69" s="1032"/>
      <c r="F69" s="1032"/>
      <c r="G69" s="1032"/>
      <c r="H69" s="1032"/>
      <c r="I69" s="1032"/>
      <c r="J69" s="1032"/>
      <c r="K69" s="1032"/>
      <c r="L69" s="1032"/>
      <c r="M69" s="1032"/>
      <c r="N69" s="1032"/>
      <c r="O69" s="1032"/>
      <c r="P69" s="1033"/>
      <c r="Q69" s="1034"/>
      <c r="R69" s="1028"/>
      <c r="S69" s="1028"/>
      <c r="T69" s="1028"/>
      <c r="U69" s="1028"/>
      <c r="V69" s="1028"/>
      <c r="W69" s="1028"/>
      <c r="X69" s="1028"/>
      <c r="Y69" s="1028"/>
      <c r="Z69" s="1028"/>
      <c r="AA69" s="1028"/>
      <c r="AB69" s="1028"/>
      <c r="AC69" s="1028"/>
      <c r="AD69" s="1028"/>
      <c r="AE69" s="1028"/>
      <c r="AF69" s="1028"/>
      <c r="AG69" s="1028"/>
      <c r="AH69" s="1028"/>
      <c r="AI69" s="1028"/>
      <c r="AJ69" s="1028"/>
      <c r="AK69" s="1028"/>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306</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306</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306</v>
      </c>
      <c r="DR109" s="951"/>
      <c r="DS109" s="951"/>
      <c r="DT109" s="951"/>
      <c r="DU109" s="952"/>
      <c r="DV109" s="953" t="s">
        <v>429</v>
      </c>
      <c r="DW109" s="951"/>
      <c r="DX109" s="951"/>
      <c r="DY109" s="951"/>
      <c r="DZ109" s="982"/>
    </row>
    <row r="110" spans="1:131" s="248"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670835</v>
      </c>
      <c r="AB110" s="944"/>
      <c r="AC110" s="944"/>
      <c r="AD110" s="944"/>
      <c r="AE110" s="945"/>
      <c r="AF110" s="946">
        <v>633277</v>
      </c>
      <c r="AG110" s="944"/>
      <c r="AH110" s="944"/>
      <c r="AI110" s="944"/>
      <c r="AJ110" s="945"/>
      <c r="AK110" s="946">
        <v>586747</v>
      </c>
      <c r="AL110" s="944"/>
      <c r="AM110" s="944"/>
      <c r="AN110" s="944"/>
      <c r="AO110" s="945"/>
      <c r="AP110" s="947">
        <v>14.3</v>
      </c>
      <c r="AQ110" s="948"/>
      <c r="AR110" s="948"/>
      <c r="AS110" s="948"/>
      <c r="AT110" s="949"/>
      <c r="AU110" s="983" t="s">
        <v>73</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5520084</v>
      </c>
      <c r="BR110" s="891"/>
      <c r="BS110" s="891"/>
      <c r="BT110" s="891"/>
      <c r="BU110" s="891"/>
      <c r="BV110" s="891">
        <v>5289706</v>
      </c>
      <c r="BW110" s="891"/>
      <c r="BX110" s="891"/>
      <c r="BY110" s="891"/>
      <c r="BZ110" s="891"/>
      <c r="CA110" s="891">
        <v>5301357</v>
      </c>
      <c r="CB110" s="891"/>
      <c r="CC110" s="891"/>
      <c r="CD110" s="891"/>
      <c r="CE110" s="891"/>
      <c r="CF110" s="915">
        <v>129.4</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44569</v>
      </c>
      <c r="DH110" s="891"/>
      <c r="DI110" s="891"/>
      <c r="DJ110" s="891"/>
      <c r="DK110" s="891"/>
      <c r="DL110" s="891">
        <v>9096</v>
      </c>
      <c r="DM110" s="891"/>
      <c r="DN110" s="891"/>
      <c r="DO110" s="891"/>
      <c r="DP110" s="891"/>
      <c r="DQ110" s="891" t="s">
        <v>138</v>
      </c>
      <c r="DR110" s="891"/>
      <c r="DS110" s="891"/>
      <c r="DT110" s="891"/>
      <c r="DU110" s="891"/>
      <c r="DV110" s="892" t="s">
        <v>435</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138</v>
      </c>
      <c r="AB111" s="972"/>
      <c r="AC111" s="972"/>
      <c r="AD111" s="972"/>
      <c r="AE111" s="973"/>
      <c r="AF111" s="974" t="s">
        <v>138</v>
      </c>
      <c r="AG111" s="972"/>
      <c r="AH111" s="972"/>
      <c r="AI111" s="972"/>
      <c r="AJ111" s="973"/>
      <c r="AK111" s="974" t="s">
        <v>138</v>
      </c>
      <c r="AL111" s="972"/>
      <c r="AM111" s="972"/>
      <c r="AN111" s="972"/>
      <c r="AO111" s="973"/>
      <c r="AP111" s="975" t="s">
        <v>138</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v>59059</v>
      </c>
      <c r="BR111" s="863"/>
      <c r="BS111" s="863"/>
      <c r="BT111" s="863"/>
      <c r="BU111" s="863"/>
      <c r="BV111" s="863">
        <v>9096</v>
      </c>
      <c r="BW111" s="863"/>
      <c r="BX111" s="863"/>
      <c r="BY111" s="863"/>
      <c r="BZ111" s="863"/>
      <c r="CA111" s="863" t="s">
        <v>138</v>
      </c>
      <c r="CB111" s="863"/>
      <c r="CC111" s="863"/>
      <c r="CD111" s="863"/>
      <c r="CE111" s="863"/>
      <c r="CF111" s="924" t="s">
        <v>138</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138</v>
      </c>
      <c r="DH111" s="863"/>
      <c r="DI111" s="863"/>
      <c r="DJ111" s="863"/>
      <c r="DK111" s="863"/>
      <c r="DL111" s="863" t="s">
        <v>138</v>
      </c>
      <c r="DM111" s="863"/>
      <c r="DN111" s="863"/>
      <c r="DO111" s="863"/>
      <c r="DP111" s="863"/>
      <c r="DQ111" s="863" t="s">
        <v>138</v>
      </c>
      <c r="DR111" s="863"/>
      <c r="DS111" s="863"/>
      <c r="DT111" s="863"/>
      <c r="DU111" s="863"/>
      <c r="DV111" s="840" t="s">
        <v>138</v>
      </c>
      <c r="DW111" s="840"/>
      <c r="DX111" s="840"/>
      <c r="DY111" s="840"/>
      <c r="DZ111" s="841"/>
    </row>
    <row r="112" spans="1:131" s="248" customFormat="1" ht="26.25" customHeight="1" x14ac:dyDescent="0.15">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138</v>
      </c>
      <c r="AB112" s="826"/>
      <c r="AC112" s="826"/>
      <c r="AD112" s="826"/>
      <c r="AE112" s="827"/>
      <c r="AF112" s="828" t="s">
        <v>138</v>
      </c>
      <c r="AG112" s="826"/>
      <c r="AH112" s="826"/>
      <c r="AI112" s="826"/>
      <c r="AJ112" s="827"/>
      <c r="AK112" s="828" t="s">
        <v>138</v>
      </c>
      <c r="AL112" s="826"/>
      <c r="AM112" s="826"/>
      <c r="AN112" s="826"/>
      <c r="AO112" s="827"/>
      <c r="AP112" s="873" t="s">
        <v>138</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v>1492449</v>
      </c>
      <c r="BR112" s="863"/>
      <c r="BS112" s="863"/>
      <c r="BT112" s="863"/>
      <c r="BU112" s="863"/>
      <c r="BV112" s="863">
        <v>1430753</v>
      </c>
      <c r="BW112" s="863"/>
      <c r="BX112" s="863"/>
      <c r="BY112" s="863"/>
      <c r="BZ112" s="863"/>
      <c r="CA112" s="863">
        <v>1439156</v>
      </c>
      <c r="CB112" s="863"/>
      <c r="CC112" s="863"/>
      <c r="CD112" s="863"/>
      <c r="CE112" s="863"/>
      <c r="CF112" s="924">
        <v>35.1</v>
      </c>
      <c r="CG112" s="925"/>
      <c r="CH112" s="925"/>
      <c r="CI112" s="925"/>
      <c r="CJ112" s="925"/>
      <c r="CK112" s="980"/>
      <c r="CL112" s="867"/>
      <c r="CM112" s="870" t="s">
        <v>442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138</v>
      </c>
      <c r="DH112" s="863"/>
      <c r="DI112" s="863"/>
      <c r="DJ112" s="863"/>
      <c r="DK112" s="863"/>
      <c r="DL112" s="863" t="s">
        <v>138</v>
      </c>
      <c r="DM112" s="863"/>
      <c r="DN112" s="863"/>
      <c r="DO112" s="863"/>
      <c r="DP112" s="863"/>
      <c r="DQ112" s="863" t="s">
        <v>138</v>
      </c>
      <c r="DR112" s="863"/>
      <c r="DS112" s="863"/>
      <c r="DT112" s="863"/>
      <c r="DU112" s="863"/>
      <c r="DV112" s="840" t="s">
        <v>138</v>
      </c>
      <c r="DW112" s="840"/>
      <c r="DX112" s="840"/>
      <c r="DY112" s="840"/>
      <c r="DZ112" s="841"/>
    </row>
    <row r="113" spans="1:130" s="248" customFormat="1" ht="26.25" customHeight="1" x14ac:dyDescent="0.15">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141111</v>
      </c>
      <c r="AB113" s="972"/>
      <c r="AC113" s="972"/>
      <c r="AD113" s="972"/>
      <c r="AE113" s="973"/>
      <c r="AF113" s="974">
        <v>154491</v>
      </c>
      <c r="AG113" s="972"/>
      <c r="AH113" s="972"/>
      <c r="AI113" s="972"/>
      <c r="AJ113" s="973"/>
      <c r="AK113" s="974">
        <v>156414</v>
      </c>
      <c r="AL113" s="972"/>
      <c r="AM113" s="972"/>
      <c r="AN113" s="972"/>
      <c r="AO113" s="973"/>
      <c r="AP113" s="975">
        <v>3.8</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v>126405</v>
      </c>
      <c r="BR113" s="863"/>
      <c r="BS113" s="863"/>
      <c r="BT113" s="863"/>
      <c r="BU113" s="863"/>
      <c r="BV113" s="863">
        <v>175192</v>
      </c>
      <c r="BW113" s="863"/>
      <c r="BX113" s="863"/>
      <c r="BY113" s="863"/>
      <c r="BZ113" s="863"/>
      <c r="CA113" s="863">
        <v>282392</v>
      </c>
      <c r="CB113" s="863"/>
      <c r="CC113" s="863"/>
      <c r="CD113" s="863"/>
      <c r="CE113" s="863"/>
      <c r="CF113" s="924">
        <v>6.9</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138</v>
      </c>
      <c r="DH113" s="826"/>
      <c r="DI113" s="826"/>
      <c r="DJ113" s="826"/>
      <c r="DK113" s="827"/>
      <c r="DL113" s="828" t="s">
        <v>138</v>
      </c>
      <c r="DM113" s="826"/>
      <c r="DN113" s="826"/>
      <c r="DO113" s="826"/>
      <c r="DP113" s="827"/>
      <c r="DQ113" s="828" t="s">
        <v>138</v>
      </c>
      <c r="DR113" s="826"/>
      <c r="DS113" s="826"/>
      <c r="DT113" s="826"/>
      <c r="DU113" s="827"/>
      <c r="DV113" s="873" t="s">
        <v>138</v>
      </c>
      <c r="DW113" s="874"/>
      <c r="DX113" s="874"/>
      <c r="DY113" s="874"/>
      <c r="DZ113" s="875"/>
    </row>
    <row r="114" spans="1:130" s="248" customFormat="1" ht="26.25" customHeight="1" x14ac:dyDescent="0.15">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21288</v>
      </c>
      <c r="AB114" s="826"/>
      <c r="AC114" s="826"/>
      <c r="AD114" s="826"/>
      <c r="AE114" s="827"/>
      <c r="AF114" s="828">
        <v>16812</v>
      </c>
      <c r="AG114" s="826"/>
      <c r="AH114" s="826"/>
      <c r="AI114" s="826"/>
      <c r="AJ114" s="827"/>
      <c r="AK114" s="828">
        <v>15628</v>
      </c>
      <c r="AL114" s="826"/>
      <c r="AM114" s="826"/>
      <c r="AN114" s="826"/>
      <c r="AO114" s="827"/>
      <c r="AP114" s="873">
        <v>0.4</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822511</v>
      </c>
      <c r="BR114" s="863"/>
      <c r="BS114" s="863"/>
      <c r="BT114" s="863"/>
      <c r="BU114" s="863"/>
      <c r="BV114" s="863">
        <v>825549</v>
      </c>
      <c r="BW114" s="863"/>
      <c r="BX114" s="863"/>
      <c r="BY114" s="863"/>
      <c r="BZ114" s="863"/>
      <c r="CA114" s="863">
        <v>805956</v>
      </c>
      <c r="CB114" s="863"/>
      <c r="CC114" s="863"/>
      <c r="CD114" s="863"/>
      <c r="CE114" s="863"/>
      <c r="CF114" s="924">
        <v>19.7</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138</v>
      </c>
      <c r="DH114" s="826"/>
      <c r="DI114" s="826"/>
      <c r="DJ114" s="826"/>
      <c r="DK114" s="827"/>
      <c r="DL114" s="828" t="s">
        <v>138</v>
      </c>
      <c r="DM114" s="826"/>
      <c r="DN114" s="826"/>
      <c r="DO114" s="826"/>
      <c r="DP114" s="827"/>
      <c r="DQ114" s="828" t="s">
        <v>138</v>
      </c>
      <c r="DR114" s="826"/>
      <c r="DS114" s="826"/>
      <c r="DT114" s="826"/>
      <c r="DU114" s="827"/>
      <c r="DV114" s="873" t="s">
        <v>138</v>
      </c>
      <c r="DW114" s="874"/>
      <c r="DX114" s="874"/>
      <c r="DY114" s="874"/>
      <c r="DZ114" s="875"/>
    </row>
    <row r="115" spans="1:130" s="248" customFormat="1" ht="26.25" customHeight="1" x14ac:dyDescent="0.15">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49910</v>
      </c>
      <c r="AB115" s="972"/>
      <c r="AC115" s="972"/>
      <c r="AD115" s="972"/>
      <c r="AE115" s="973"/>
      <c r="AF115" s="974">
        <v>49963</v>
      </c>
      <c r="AG115" s="972"/>
      <c r="AH115" s="972"/>
      <c r="AI115" s="972"/>
      <c r="AJ115" s="973"/>
      <c r="AK115" s="974">
        <v>9096</v>
      </c>
      <c r="AL115" s="972"/>
      <c r="AM115" s="972"/>
      <c r="AN115" s="972"/>
      <c r="AO115" s="973"/>
      <c r="AP115" s="975">
        <v>0.2</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t="s">
        <v>138</v>
      </c>
      <c r="BR115" s="863"/>
      <c r="BS115" s="863"/>
      <c r="BT115" s="863"/>
      <c r="BU115" s="863"/>
      <c r="BV115" s="863" t="s">
        <v>138</v>
      </c>
      <c r="BW115" s="863"/>
      <c r="BX115" s="863"/>
      <c r="BY115" s="863"/>
      <c r="BZ115" s="863"/>
      <c r="CA115" s="863" t="s">
        <v>138</v>
      </c>
      <c r="CB115" s="863"/>
      <c r="CC115" s="863"/>
      <c r="CD115" s="863"/>
      <c r="CE115" s="863"/>
      <c r="CF115" s="924" t="s">
        <v>138</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138</v>
      </c>
      <c r="DH115" s="826"/>
      <c r="DI115" s="826"/>
      <c r="DJ115" s="826"/>
      <c r="DK115" s="827"/>
      <c r="DL115" s="828" t="s">
        <v>138</v>
      </c>
      <c r="DM115" s="826"/>
      <c r="DN115" s="826"/>
      <c r="DO115" s="826"/>
      <c r="DP115" s="827"/>
      <c r="DQ115" s="828" t="s">
        <v>138</v>
      </c>
      <c r="DR115" s="826"/>
      <c r="DS115" s="826"/>
      <c r="DT115" s="826"/>
      <c r="DU115" s="827"/>
      <c r="DV115" s="873" t="s">
        <v>138</v>
      </c>
      <c r="DW115" s="874"/>
      <c r="DX115" s="874"/>
      <c r="DY115" s="874"/>
      <c r="DZ115" s="875"/>
    </row>
    <row r="116" spans="1:130" s="248" customFormat="1" ht="26.25" customHeight="1" x14ac:dyDescent="0.15">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138</v>
      </c>
      <c r="AB116" s="826"/>
      <c r="AC116" s="826"/>
      <c r="AD116" s="826"/>
      <c r="AE116" s="827"/>
      <c r="AF116" s="828" t="s">
        <v>138</v>
      </c>
      <c r="AG116" s="826"/>
      <c r="AH116" s="826"/>
      <c r="AI116" s="826"/>
      <c r="AJ116" s="827"/>
      <c r="AK116" s="828" t="s">
        <v>138</v>
      </c>
      <c r="AL116" s="826"/>
      <c r="AM116" s="826"/>
      <c r="AN116" s="826"/>
      <c r="AO116" s="827"/>
      <c r="AP116" s="873" t="s">
        <v>138</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138</v>
      </c>
      <c r="BR116" s="863"/>
      <c r="BS116" s="863"/>
      <c r="BT116" s="863"/>
      <c r="BU116" s="863"/>
      <c r="BV116" s="863" t="s">
        <v>138</v>
      </c>
      <c r="BW116" s="863"/>
      <c r="BX116" s="863"/>
      <c r="BY116" s="863"/>
      <c r="BZ116" s="863"/>
      <c r="CA116" s="863" t="s">
        <v>138</v>
      </c>
      <c r="CB116" s="863"/>
      <c r="CC116" s="863"/>
      <c r="CD116" s="863"/>
      <c r="CE116" s="863"/>
      <c r="CF116" s="924" t="s">
        <v>138</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138</v>
      </c>
      <c r="DH116" s="826"/>
      <c r="DI116" s="826"/>
      <c r="DJ116" s="826"/>
      <c r="DK116" s="827"/>
      <c r="DL116" s="828" t="s">
        <v>138</v>
      </c>
      <c r="DM116" s="826"/>
      <c r="DN116" s="826"/>
      <c r="DO116" s="826"/>
      <c r="DP116" s="827"/>
      <c r="DQ116" s="828" t="s">
        <v>138</v>
      </c>
      <c r="DR116" s="826"/>
      <c r="DS116" s="826"/>
      <c r="DT116" s="826"/>
      <c r="DU116" s="827"/>
      <c r="DV116" s="873" t="s">
        <v>138</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883144</v>
      </c>
      <c r="AB117" s="958"/>
      <c r="AC117" s="958"/>
      <c r="AD117" s="958"/>
      <c r="AE117" s="959"/>
      <c r="AF117" s="960">
        <v>854543</v>
      </c>
      <c r="AG117" s="958"/>
      <c r="AH117" s="958"/>
      <c r="AI117" s="958"/>
      <c r="AJ117" s="959"/>
      <c r="AK117" s="960">
        <v>767885</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138</v>
      </c>
      <c r="BR117" s="863"/>
      <c r="BS117" s="863"/>
      <c r="BT117" s="863"/>
      <c r="BU117" s="863"/>
      <c r="BV117" s="863" t="s">
        <v>138</v>
      </c>
      <c r="BW117" s="863"/>
      <c r="BX117" s="863"/>
      <c r="BY117" s="863"/>
      <c r="BZ117" s="863"/>
      <c r="CA117" s="863" t="s">
        <v>138</v>
      </c>
      <c r="CB117" s="863"/>
      <c r="CC117" s="863"/>
      <c r="CD117" s="863"/>
      <c r="CE117" s="863"/>
      <c r="CF117" s="924" t="s">
        <v>138</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138</v>
      </c>
      <c r="DH117" s="826"/>
      <c r="DI117" s="826"/>
      <c r="DJ117" s="826"/>
      <c r="DK117" s="827"/>
      <c r="DL117" s="828" t="s">
        <v>138</v>
      </c>
      <c r="DM117" s="826"/>
      <c r="DN117" s="826"/>
      <c r="DO117" s="826"/>
      <c r="DP117" s="827"/>
      <c r="DQ117" s="828" t="s">
        <v>138</v>
      </c>
      <c r="DR117" s="826"/>
      <c r="DS117" s="826"/>
      <c r="DT117" s="826"/>
      <c r="DU117" s="827"/>
      <c r="DV117" s="873" t="s">
        <v>138</v>
      </c>
      <c r="DW117" s="874"/>
      <c r="DX117" s="874"/>
      <c r="DY117" s="874"/>
      <c r="DZ117" s="875"/>
    </row>
    <row r="118" spans="1:130" s="248"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306</v>
      </c>
      <c r="AL118" s="951"/>
      <c r="AM118" s="951"/>
      <c r="AN118" s="951"/>
      <c r="AO118" s="952"/>
      <c r="AP118" s="954" t="s">
        <v>429</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138</v>
      </c>
      <c r="BR118" s="894"/>
      <c r="BS118" s="894"/>
      <c r="BT118" s="894"/>
      <c r="BU118" s="894"/>
      <c r="BV118" s="894" t="s">
        <v>138</v>
      </c>
      <c r="BW118" s="894"/>
      <c r="BX118" s="894"/>
      <c r="BY118" s="894"/>
      <c r="BZ118" s="894"/>
      <c r="CA118" s="894" t="s">
        <v>138</v>
      </c>
      <c r="CB118" s="894"/>
      <c r="CC118" s="894"/>
      <c r="CD118" s="894"/>
      <c r="CE118" s="894"/>
      <c r="CF118" s="924" t="s">
        <v>138</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138</v>
      </c>
      <c r="DH118" s="826"/>
      <c r="DI118" s="826"/>
      <c r="DJ118" s="826"/>
      <c r="DK118" s="827"/>
      <c r="DL118" s="828" t="s">
        <v>138</v>
      </c>
      <c r="DM118" s="826"/>
      <c r="DN118" s="826"/>
      <c r="DO118" s="826"/>
      <c r="DP118" s="827"/>
      <c r="DQ118" s="828" t="s">
        <v>138</v>
      </c>
      <c r="DR118" s="826"/>
      <c r="DS118" s="826"/>
      <c r="DT118" s="826"/>
      <c r="DU118" s="827"/>
      <c r="DV118" s="873" t="s">
        <v>138</v>
      </c>
      <c r="DW118" s="874"/>
      <c r="DX118" s="874"/>
      <c r="DY118" s="874"/>
      <c r="DZ118" s="875"/>
    </row>
    <row r="119" spans="1:130" s="248"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35420</v>
      </c>
      <c r="AB119" s="944"/>
      <c r="AC119" s="944"/>
      <c r="AD119" s="944"/>
      <c r="AE119" s="945"/>
      <c r="AF119" s="946">
        <v>35473</v>
      </c>
      <c r="AG119" s="944"/>
      <c r="AH119" s="944"/>
      <c r="AI119" s="944"/>
      <c r="AJ119" s="945"/>
      <c r="AK119" s="946">
        <v>9096</v>
      </c>
      <c r="AL119" s="944"/>
      <c r="AM119" s="944"/>
      <c r="AN119" s="944"/>
      <c r="AO119" s="945"/>
      <c r="AP119" s="947">
        <v>0.2</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460</v>
      </c>
      <c r="BP119" s="927"/>
      <c r="BQ119" s="931">
        <v>8020508</v>
      </c>
      <c r="BR119" s="894"/>
      <c r="BS119" s="894"/>
      <c r="BT119" s="894"/>
      <c r="BU119" s="894"/>
      <c r="BV119" s="894">
        <v>7730296</v>
      </c>
      <c r="BW119" s="894"/>
      <c r="BX119" s="894"/>
      <c r="BY119" s="894"/>
      <c r="BZ119" s="894"/>
      <c r="CA119" s="894">
        <v>7828861</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14490</v>
      </c>
      <c r="DH119" s="809"/>
      <c r="DI119" s="809"/>
      <c r="DJ119" s="809"/>
      <c r="DK119" s="810"/>
      <c r="DL119" s="811" t="s">
        <v>138</v>
      </c>
      <c r="DM119" s="809"/>
      <c r="DN119" s="809"/>
      <c r="DO119" s="809"/>
      <c r="DP119" s="810"/>
      <c r="DQ119" s="811" t="s">
        <v>138</v>
      </c>
      <c r="DR119" s="809"/>
      <c r="DS119" s="809"/>
      <c r="DT119" s="809"/>
      <c r="DU119" s="810"/>
      <c r="DV119" s="897" t="s">
        <v>138</v>
      </c>
      <c r="DW119" s="898"/>
      <c r="DX119" s="898"/>
      <c r="DY119" s="898"/>
      <c r="DZ119" s="899"/>
    </row>
    <row r="120" spans="1:130" s="248" customFormat="1" ht="26.25" customHeight="1" x14ac:dyDescent="0.15">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138</v>
      </c>
      <c r="AB120" s="826"/>
      <c r="AC120" s="826"/>
      <c r="AD120" s="826"/>
      <c r="AE120" s="827"/>
      <c r="AF120" s="828" t="s">
        <v>138</v>
      </c>
      <c r="AG120" s="826"/>
      <c r="AH120" s="826"/>
      <c r="AI120" s="826"/>
      <c r="AJ120" s="827"/>
      <c r="AK120" s="828" t="s">
        <v>138</v>
      </c>
      <c r="AL120" s="826"/>
      <c r="AM120" s="826"/>
      <c r="AN120" s="826"/>
      <c r="AO120" s="827"/>
      <c r="AP120" s="873" t="s">
        <v>138</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701883</v>
      </c>
      <c r="BR120" s="891"/>
      <c r="BS120" s="891"/>
      <c r="BT120" s="891"/>
      <c r="BU120" s="891"/>
      <c r="BV120" s="891">
        <v>799155</v>
      </c>
      <c r="BW120" s="891"/>
      <c r="BX120" s="891"/>
      <c r="BY120" s="891"/>
      <c r="BZ120" s="891"/>
      <c r="CA120" s="891">
        <v>1023737</v>
      </c>
      <c r="CB120" s="891"/>
      <c r="CC120" s="891"/>
      <c r="CD120" s="891"/>
      <c r="CE120" s="891"/>
      <c r="CF120" s="915">
        <v>25</v>
      </c>
      <c r="CG120" s="916"/>
      <c r="CH120" s="916"/>
      <c r="CI120" s="916"/>
      <c r="CJ120" s="916"/>
      <c r="CK120" s="917" t="s">
        <v>464</v>
      </c>
      <c r="CL120" s="901"/>
      <c r="CM120" s="901"/>
      <c r="CN120" s="901"/>
      <c r="CO120" s="902"/>
      <c r="CP120" s="921" t="s">
        <v>407</v>
      </c>
      <c r="CQ120" s="922"/>
      <c r="CR120" s="922"/>
      <c r="CS120" s="922"/>
      <c r="CT120" s="922"/>
      <c r="CU120" s="922"/>
      <c r="CV120" s="922"/>
      <c r="CW120" s="922"/>
      <c r="CX120" s="922"/>
      <c r="CY120" s="922"/>
      <c r="CZ120" s="922"/>
      <c r="DA120" s="922"/>
      <c r="DB120" s="922"/>
      <c r="DC120" s="922"/>
      <c r="DD120" s="922"/>
      <c r="DE120" s="922"/>
      <c r="DF120" s="923"/>
      <c r="DG120" s="910">
        <v>888422</v>
      </c>
      <c r="DH120" s="891"/>
      <c r="DI120" s="891"/>
      <c r="DJ120" s="891"/>
      <c r="DK120" s="891"/>
      <c r="DL120" s="891">
        <v>857694</v>
      </c>
      <c r="DM120" s="891"/>
      <c r="DN120" s="891"/>
      <c r="DO120" s="891"/>
      <c r="DP120" s="891"/>
      <c r="DQ120" s="891">
        <v>898735</v>
      </c>
      <c r="DR120" s="891"/>
      <c r="DS120" s="891"/>
      <c r="DT120" s="891"/>
      <c r="DU120" s="891"/>
      <c r="DV120" s="892">
        <v>21.9</v>
      </c>
      <c r="DW120" s="892"/>
      <c r="DX120" s="892"/>
      <c r="DY120" s="892"/>
      <c r="DZ120" s="893"/>
    </row>
    <row r="121" spans="1:130" s="248" customFormat="1" ht="26.25" customHeight="1" x14ac:dyDescent="0.15">
      <c r="A121" s="866"/>
      <c r="B121" s="867"/>
      <c r="C121" s="912" t="s">
        <v>465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138</v>
      </c>
      <c r="AB121" s="826"/>
      <c r="AC121" s="826"/>
      <c r="AD121" s="826"/>
      <c r="AE121" s="827"/>
      <c r="AF121" s="828" t="s">
        <v>138</v>
      </c>
      <c r="AG121" s="826"/>
      <c r="AH121" s="826"/>
      <c r="AI121" s="826"/>
      <c r="AJ121" s="827"/>
      <c r="AK121" s="828" t="s">
        <v>138</v>
      </c>
      <c r="AL121" s="826"/>
      <c r="AM121" s="826"/>
      <c r="AN121" s="826"/>
      <c r="AO121" s="827"/>
      <c r="AP121" s="873" t="s">
        <v>138</v>
      </c>
      <c r="AQ121" s="874"/>
      <c r="AR121" s="874"/>
      <c r="AS121" s="874"/>
      <c r="AT121" s="875"/>
      <c r="AU121" s="935"/>
      <c r="AV121" s="936"/>
      <c r="AW121" s="936"/>
      <c r="AX121" s="936"/>
      <c r="AY121" s="937"/>
      <c r="AZ121" s="861" t="s">
        <v>466</v>
      </c>
      <c r="BA121" s="796"/>
      <c r="BB121" s="796"/>
      <c r="BC121" s="796"/>
      <c r="BD121" s="796"/>
      <c r="BE121" s="796"/>
      <c r="BF121" s="796"/>
      <c r="BG121" s="796"/>
      <c r="BH121" s="796"/>
      <c r="BI121" s="796"/>
      <c r="BJ121" s="796"/>
      <c r="BK121" s="796"/>
      <c r="BL121" s="796"/>
      <c r="BM121" s="796"/>
      <c r="BN121" s="796"/>
      <c r="BO121" s="796"/>
      <c r="BP121" s="797"/>
      <c r="BQ121" s="862" t="s">
        <v>138</v>
      </c>
      <c r="BR121" s="863"/>
      <c r="BS121" s="863"/>
      <c r="BT121" s="863"/>
      <c r="BU121" s="863"/>
      <c r="BV121" s="863" t="s">
        <v>138</v>
      </c>
      <c r="BW121" s="863"/>
      <c r="BX121" s="863"/>
      <c r="BY121" s="863"/>
      <c r="BZ121" s="863"/>
      <c r="CA121" s="863" t="s">
        <v>138</v>
      </c>
      <c r="CB121" s="863"/>
      <c r="CC121" s="863"/>
      <c r="CD121" s="863"/>
      <c r="CE121" s="863"/>
      <c r="CF121" s="924" t="s">
        <v>138</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549145</v>
      </c>
      <c r="DH121" s="863"/>
      <c r="DI121" s="863"/>
      <c r="DJ121" s="863"/>
      <c r="DK121" s="863"/>
      <c r="DL121" s="863">
        <v>519035</v>
      </c>
      <c r="DM121" s="863"/>
      <c r="DN121" s="863"/>
      <c r="DO121" s="863"/>
      <c r="DP121" s="863"/>
      <c r="DQ121" s="863">
        <v>488008</v>
      </c>
      <c r="DR121" s="863"/>
      <c r="DS121" s="863"/>
      <c r="DT121" s="863"/>
      <c r="DU121" s="863"/>
      <c r="DV121" s="840">
        <v>11.9</v>
      </c>
      <c r="DW121" s="840"/>
      <c r="DX121" s="840"/>
      <c r="DY121" s="840"/>
      <c r="DZ121" s="841"/>
    </row>
    <row r="122" spans="1:130" s="248" customFormat="1" ht="26.25" customHeight="1" x14ac:dyDescent="0.15">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138</v>
      </c>
      <c r="AB122" s="826"/>
      <c r="AC122" s="826"/>
      <c r="AD122" s="826"/>
      <c r="AE122" s="827"/>
      <c r="AF122" s="828" t="s">
        <v>138</v>
      </c>
      <c r="AG122" s="826"/>
      <c r="AH122" s="826"/>
      <c r="AI122" s="826"/>
      <c r="AJ122" s="827"/>
      <c r="AK122" s="828" t="s">
        <v>138</v>
      </c>
      <c r="AL122" s="826"/>
      <c r="AM122" s="826"/>
      <c r="AN122" s="826"/>
      <c r="AO122" s="827"/>
      <c r="AP122" s="873" t="s">
        <v>138</v>
      </c>
      <c r="AQ122" s="874"/>
      <c r="AR122" s="874"/>
      <c r="AS122" s="874"/>
      <c r="AT122" s="875"/>
      <c r="AU122" s="935"/>
      <c r="AV122" s="936"/>
      <c r="AW122" s="936"/>
      <c r="AX122" s="936"/>
      <c r="AY122" s="937"/>
      <c r="AZ122" s="928" t="s">
        <v>467</v>
      </c>
      <c r="BA122" s="929"/>
      <c r="BB122" s="929"/>
      <c r="BC122" s="929"/>
      <c r="BD122" s="929"/>
      <c r="BE122" s="929"/>
      <c r="BF122" s="929"/>
      <c r="BG122" s="929"/>
      <c r="BH122" s="929"/>
      <c r="BI122" s="929"/>
      <c r="BJ122" s="929"/>
      <c r="BK122" s="929"/>
      <c r="BL122" s="929"/>
      <c r="BM122" s="929"/>
      <c r="BN122" s="929"/>
      <c r="BO122" s="929"/>
      <c r="BP122" s="930"/>
      <c r="BQ122" s="931">
        <v>5274392</v>
      </c>
      <c r="BR122" s="894"/>
      <c r="BS122" s="894"/>
      <c r="BT122" s="894"/>
      <c r="BU122" s="894"/>
      <c r="BV122" s="894">
        <v>5186507</v>
      </c>
      <c r="BW122" s="894"/>
      <c r="BX122" s="894"/>
      <c r="BY122" s="894"/>
      <c r="BZ122" s="894"/>
      <c r="CA122" s="894">
        <v>5236221</v>
      </c>
      <c r="CB122" s="894"/>
      <c r="CC122" s="894"/>
      <c r="CD122" s="894"/>
      <c r="CE122" s="894"/>
      <c r="CF122" s="895">
        <v>127.8</v>
      </c>
      <c r="CG122" s="896"/>
      <c r="CH122" s="896"/>
      <c r="CI122" s="896"/>
      <c r="CJ122" s="896"/>
      <c r="CK122" s="918"/>
      <c r="CL122" s="904"/>
      <c r="CM122" s="904"/>
      <c r="CN122" s="904"/>
      <c r="CO122" s="905"/>
      <c r="CP122" s="884" t="s">
        <v>410</v>
      </c>
      <c r="CQ122" s="885"/>
      <c r="CR122" s="885"/>
      <c r="CS122" s="885"/>
      <c r="CT122" s="885"/>
      <c r="CU122" s="885"/>
      <c r="CV122" s="885"/>
      <c r="CW122" s="885"/>
      <c r="CX122" s="885"/>
      <c r="CY122" s="885"/>
      <c r="CZ122" s="885"/>
      <c r="DA122" s="885"/>
      <c r="DB122" s="885"/>
      <c r="DC122" s="885"/>
      <c r="DD122" s="885"/>
      <c r="DE122" s="885"/>
      <c r="DF122" s="886"/>
      <c r="DG122" s="862">
        <v>53708</v>
      </c>
      <c r="DH122" s="863"/>
      <c r="DI122" s="863"/>
      <c r="DJ122" s="863"/>
      <c r="DK122" s="863"/>
      <c r="DL122" s="863">
        <v>53246</v>
      </c>
      <c r="DM122" s="863"/>
      <c r="DN122" s="863"/>
      <c r="DO122" s="863"/>
      <c r="DP122" s="863"/>
      <c r="DQ122" s="863">
        <v>51496</v>
      </c>
      <c r="DR122" s="863"/>
      <c r="DS122" s="863"/>
      <c r="DT122" s="863"/>
      <c r="DU122" s="863"/>
      <c r="DV122" s="840">
        <v>1.3</v>
      </c>
      <c r="DW122" s="840"/>
      <c r="DX122" s="840"/>
      <c r="DY122" s="840"/>
      <c r="DZ122" s="841"/>
    </row>
    <row r="123" spans="1:130" s="248" customFormat="1" ht="26.25" customHeight="1" x14ac:dyDescent="0.15">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138</v>
      </c>
      <c r="AB123" s="826"/>
      <c r="AC123" s="826"/>
      <c r="AD123" s="826"/>
      <c r="AE123" s="827"/>
      <c r="AF123" s="828" t="s">
        <v>138</v>
      </c>
      <c r="AG123" s="826"/>
      <c r="AH123" s="826"/>
      <c r="AI123" s="826"/>
      <c r="AJ123" s="827"/>
      <c r="AK123" s="828" t="s">
        <v>138</v>
      </c>
      <c r="AL123" s="826"/>
      <c r="AM123" s="826"/>
      <c r="AN123" s="826"/>
      <c r="AO123" s="827"/>
      <c r="AP123" s="873" t="s">
        <v>138</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468</v>
      </c>
      <c r="BP123" s="927"/>
      <c r="BQ123" s="881">
        <v>5976275</v>
      </c>
      <c r="BR123" s="882"/>
      <c r="BS123" s="882"/>
      <c r="BT123" s="882"/>
      <c r="BU123" s="882"/>
      <c r="BV123" s="882">
        <v>5985662</v>
      </c>
      <c r="BW123" s="882"/>
      <c r="BX123" s="882"/>
      <c r="BY123" s="882"/>
      <c r="BZ123" s="882"/>
      <c r="CA123" s="882">
        <v>6259958</v>
      </c>
      <c r="CB123" s="882"/>
      <c r="CC123" s="882"/>
      <c r="CD123" s="882"/>
      <c r="CE123" s="882"/>
      <c r="CF123" s="792"/>
      <c r="CG123" s="793"/>
      <c r="CH123" s="793"/>
      <c r="CI123" s="793"/>
      <c r="CJ123" s="883"/>
      <c r="CK123" s="918"/>
      <c r="CL123" s="904"/>
      <c r="CM123" s="904"/>
      <c r="CN123" s="904"/>
      <c r="CO123" s="905"/>
      <c r="CP123" s="884" t="s">
        <v>405</v>
      </c>
      <c r="CQ123" s="885"/>
      <c r="CR123" s="885"/>
      <c r="CS123" s="885"/>
      <c r="CT123" s="885"/>
      <c r="CU123" s="885"/>
      <c r="CV123" s="885"/>
      <c r="CW123" s="885"/>
      <c r="CX123" s="885"/>
      <c r="CY123" s="885"/>
      <c r="CZ123" s="885"/>
      <c r="DA123" s="885"/>
      <c r="DB123" s="885"/>
      <c r="DC123" s="885"/>
      <c r="DD123" s="885"/>
      <c r="DE123" s="885"/>
      <c r="DF123" s="886"/>
      <c r="DG123" s="825">
        <v>1174</v>
      </c>
      <c r="DH123" s="826"/>
      <c r="DI123" s="826"/>
      <c r="DJ123" s="826"/>
      <c r="DK123" s="827"/>
      <c r="DL123" s="828">
        <v>778</v>
      </c>
      <c r="DM123" s="826"/>
      <c r="DN123" s="826"/>
      <c r="DO123" s="826"/>
      <c r="DP123" s="827"/>
      <c r="DQ123" s="828">
        <v>917</v>
      </c>
      <c r="DR123" s="826"/>
      <c r="DS123" s="826"/>
      <c r="DT123" s="826"/>
      <c r="DU123" s="827"/>
      <c r="DV123" s="873">
        <v>0</v>
      </c>
      <c r="DW123" s="874"/>
      <c r="DX123" s="874"/>
      <c r="DY123" s="874"/>
      <c r="DZ123" s="875"/>
    </row>
    <row r="124" spans="1:130" s="248" customFormat="1" ht="26.25" customHeight="1" thickBot="1" x14ac:dyDescent="0.2">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138</v>
      </c>
      <c r="AB124" s="826"/>
      <c r="AC124" s="826"/>
      <c r="AD124" s="826"/>
      <c r="AE124" s="827"/>
      <c r="AF124" s="828" t="s">
        <v>138</v>
      </c>
      <c r="AG124" s="826"/>
      <c r="AH124" s="826"/>
      <c r="AI124" s="826"/>
      <c r="AJ124" s="827"/>
      <c r="AK124" s="828" t="s">
        <v>138</v>
      </c>
      <c r="AL124" s="826"/>
      <c r="AM124" s="826"/>
      <c r="AN124" s="826"/>
      <c r="AO124" s="827"/>
      <c r="AP124" s="873" t="s">
        <v>138</v>
      </c>
      <c r="AQ124" s="874"/>
      <c r="AR124" s="874"/>
      <c r="AS124" s="874"/>
      <c r="AT124" s="875"/>
      <c r="AU124" s="876" t="s">
        <v>469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54.1</v>
      </c>
      <c r="BR124" s="880"/>
      <c r="BS124" s="880"/>
      <c r="BT124" s="880"/>
      <c r="BU124" s="880"/>
      <c r="BV124" s="880">
        <v>45.6</v>
      </c>
      <c r="BW124" s="880"/>
      <c r="BX124" s="880"/>
      <c r="BY124" s="880"/>
      <c r="BZ124" s="880"/>
      <c r="CA124" s="880">
        <v>38.299999999999997</v>
      </c>
      <c r="CB124" s="880"/>
      <c r="CC124" s="880"/>
      <c r="CD124" s="880"/>
      <c r="CE124" s="880"/>
      <c r="CF124" s="770"/>
      <c r="CG124" s="771"/>
      <c r="CH124" s="771"/>
      <c r="CI124" s="771"/>
      <c r="CJ124" s="911"/>
      <c r="CK124" s="919"/>
      <c r="CL124" s="919"/>
      <c r="CM124" s="919"/>
      <c r="CN124" s="919"/>
      <c r="CO124" s="920"/>
      <c r="CP124" s="884" t="s">
        <v>470</v>
      </c>
      <c r="CQ124" s="885"/>
      <c r="CR124" s="885"/>
      <c r="CS124" s="885"/>
      <c r="CT124" s="885"/>
      <c r="CU124" s="885"/>
      <c r="CV124" s="885"/>
      <c r="CW124" s="885"/>
      <c r="CX124" s="885"/>
      <c r="CY124" s="885"/>
      <c r="CZ124" s="885"/>
      <c r="DA124" s="885"/>
      <c r="DB124" s="885"/>
      <c r="DC124" s="885"/>
      <c r="DD124" s="885"/>
      <c r="DE124" s="885"/>
      <c r="DF124" s="886"/>
      <c r="DG124" s="808" t="s">
        <v>138</v>
      </c>
      <c r="DH124" s="809"/>
      <c r="DI124" s="809"/>
      <c r="DJ124" s="809"/>
      <c r="DK124" s="810"/>
      <c r="DL124" s="811" t="s">
        <v>138</v>
      </c>
      <c r="DM124" s="809"/>
      <c r="DN124" s="809"/>
      <c r="DO124" s="809"/>
      <c r="DP124" s="810"/>
      <c r="DQ124" s="811" t="s">
        <v>138</v>
      </c>
      <c r="DR124" s="809"/>
      <c r="DS124" s="809"/>
      <c r="DT124" s="809"/>
      <c r="DU124" s="810"/>
      <c r="DV124" s="897" t="s">
        <v>138</v>
      </c>
      <c r="DW124" s="898"/>
      <c r="DX124" s="898"/>
      <c r="DY124" s="898"/>
      <c r="DZ124" s="899"/>
    </row>
    <row r="125" spans="1:130" s="248" customFormat="1" ht="26.25" customHeight="1" x14ac:dyDescent="0.15">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138</v>
      </c>
      <c r="AB125" s="826"/>
      <c r="AC125" s="826"/>
      <c r="AD125" s="826"/>
      <c r="AE125" s="827"/>
      <c r="AF125" s="828" t="s">
        <v>138</v>
      </c>
      <c r="AG125" s="826"/>
      <c r="AH125" s="826"/>
      <c r="AI125" s="826"/>
      <c r="AJ125" s="827"/>
      <c r="AK125" s="828" t="s">
        <v>138</v>
      </c>
      <c r="AL125" s="826"/>
      <c r="AM125" s="826"/>
      <c r="AN125" s="826"/>
      <c r="AO125" s="827"/>
      <c r="AP125" s="873" t="s">
        <v>138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471</v>
      </c>
      <c r="CL125" s="901"/>
      <c r="CM125" s="901"/>
      <c r="CN125" s="901"/>
      <c r="CO125" s="902"/>
      <c r="CP125" s="909" t="s">
        <v>472</v>
      </c>
      <c r="CQ125" s="854"/>
      <c r="CR125" s="854"/>
      <c r="CS125" s="854"/>
      <c r="CT125" s="854"/>
      <c r="CU125" s="854"/>
      <c r="CV125" s="854"/>
      <c r="CW125" s="854"/>
      <c r="CX125" s="854"/>
      <c r="CY125" s="854"/>
      <c r="CZ125" s="854"/>
      <c r="DA125" s="854"/>
      <c r="DB125" s="854"/>
      <c r="DC125" s="854"/>
      <c r="DD125" s="854"/>
      <c r="DE125" s="854"/>
      <c r="DF125" s="855"/>
      <c r="DG125" s="910" t="s">
        <v>138</v>
      </c>
      <c r="DH125" s="891"/>
      <c r="DI125" s="891"/>
      <c r="DJ125" s="891"/>
      <c r="DK125" s="891"/>
      <c r="DL125" s="891" t="s">
        <v>138</v>
      </c>
      <c r="DM125" s="891"/>
      <c r="DN125" s="891"/>
      <c r="DO125" s="891"/>
      <c r="DP125" s="891"/>
      <c r="DQ125" s="891" t="s">
        <v>138</v>
      </c>
      <c r="DR125" s="891"/>
      <c r="DS125" s="891"/>
      <c r="DT125" s="891"/>
      <c r="DU125" s="891"/>
      <c r="DV125" s="892" t="s">
        <v>138</v>
      </c>
      <c r="DW125" s="892"/>
      <c r="DX125" s="892"/>
      <c r="DY125" s="892"/>
      <c r="DZ125" s="893"/>
    </row>
    <row r="126" spans="1:130" s="248" customFormat="1" ht="26.25" customHeight="1" thickBot="1" x14ac:dyDescent="0.2">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14490</v>
      </c>
      <c r="AB126" s="826"/>
      <c r="AC126" s="826"/>
      <c r="AD126" s="826"/>
      <c r="AE126" s="827"/>
      <c r="AF126" s="828">
        <v>14490</v>
      </c>
      <c r="AG126" s="826"/>
      <c r="AH126" s="826"/>
      <c r="AI126" s="826"/>
      <c r="AJ126" s="827"/>
      <c r="AK126" s="828" t="s">
        <v>138</v>
      </c>
      <c r="AL126" s="826"/>
      <c r="AM126" s="826"/>
      <c r="AN126" s="826"/>
      <c r="AO126" s="827"/>
      <c r="AP126" s="873" t="s">
        <v>138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473</v>
      </c>
      <c r="CQ126" s="796"/>
      <c r="CR126" s="796"/>
      <c r="CS126" s="796"/>
      <c r="CT126" s="796"/>
      <c r="CU126" s="796"/>
      <c r="CV126" s="796"/>
      <c r="CW126" s="796"/>
      <c r="CX126" s="796"/>
      <c r="CY126" s="796"/>
      <c r="CZ126" s="796"/>
      <c r="DA126" s="796"/>
      <c r="DB126" s="796"/>
      <c r="DC126" s="796"/>
      <c r="DD126" s="796"/>
      <c r="DE126" s="796"/>
      <c r="DF126" s="797"/>
      <c r="DG126" s="862" t="s">
        <v>138</v>
      </c>
      <c r="DH126" s="863"/>
      <c r="DI126" s="863"/>
      <c r="DJ126" s="863"/>
      <c r="DK126" s="863"/>
      <c r="DL126" s="863" t="s">
        <v>138</v>
      </c>
      <c r="DM126" s="863"/>
      <c r="DN126" s="863"/>
      <c r="DO126" s="863"/>
      <c r="DP126" s="863"/>
      <c r="DQ126" s="863" t="s">
        <v>138</v>
      </c>
      <c r="DR126" s="863"/>
      <c r="DS126" s="863"/>
      <c r="DT126" s="863"/>
      <c r="DU126" s="863"/>
      <c r="DV126" s="840" t="s">
        <v>138</v>
      </c>
      <c r="DW126" s="840"/>
      <c r="DX126" s="840"/>
      <c r="DY126" s="840"/>
      <c r="DZ126" s="841"/>
    </row>
    <row r="127" spans="1:130" s="248" customFormat="1" ht="26.25" customHeight="1" x14ac:dyDescent="0.15">
      <c r="A127" s="868"/>
      <c r="B127" s="869"/>
      <c r="C127" s="887" t="s">
        <v>474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138</v>
      </c>
      <c r="AB127" s="826"/>
      <c r="AC127" s="826"/>
      <c r="AD127" s="826"/>
      <c r="AE127" s="827"/>
      <c r="AF127" s="828" t="s">
        <v>138</v>
      </c>
      <c r="AG127" s="826"/>
      <c r="AH127" s="826"/>
      <c r="AI127" s="826"/>
      <c r="AJ127" s="827"/>
      <c r="AK127" s="828" t="s">
        <v>138</v>
      </c>
      <c r="AL127" s="826"/>
      <c r="AM127" s="826"/>
      <c r="AN127" s="826"/>
      <c r="AO127" s="827"/>
      <c r="AP127" s="873" t="s">
        <v>138</v>
      </c>
      <c r="AQ127" s="874"/>
      <c r="AR127" s="874"/>
      <c r="AS127" s="874"/>
      <c r="AT127" s="875"/>
      <c r="AU127" s="284"/>
      <c r="AV127" s="284"/>
      <c r="AW127" s="284"/>
      <c r="AX127" s="890" t="s">
        <v>475</v>
      </c>
      <c r="AY127" s="858"/>
      <c r="AZ127" s="858"/>
      <c r="BA127" s="858"/>
      <c r="BB127" s="858"/>
      <c r="BC127" s="858"/>
      <c r="BD127" s="858"/>
      <c r="BE127" s="859"/>
      <c r="BF127" s="857" t="s">
        <v>476</v>
      </c>
      <c r="BG127" s="858"/>
      <c r="BH127" s="858"/>
      <c r="BI127" s="858"/>
      <c r="BJ127" s="858"/>
      <c r="BK127" s="858"/>
      <c r="BL127" s="859"/>
      <c r="BM127" s="857" t="s">
        <v>477</v>
      </c>
      <c r="BN127" s="858"/>
      <c r="BO127" s="858"/>
      <c r="BP127" s="858"/>
      <c r="BQ127" s="858"/>
      <c r="BR127" s="858"/>
      <c r="BS127" s="859"/>
      <c r="BT127" s="857" t="s">
        <v>478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479</v>
      </c>
      <c r="CQ127" s="796"/>
      <c r="CR127" s="796"/>
      <c r="CS127" s="796"/>
      <c r="CT127" s="796"/>
      <c r="CU127" s="796"/>
      <c r="CV127" s="796"/>
      <c r="CW127" s="796"/>
      <c r="CX127" s="796"/>
      <c r="CY127" s="796"/>
      <c r="CZ127" s="796"/>
      <c r="DA127" s="796"/>
      <c r="DB127" s="796"/>
      <c r="DC127" s="796"/>
      <c r="DD127" s="796"/>
      <c r="DE127" s="796"/>
      <c r="DF127" s="797"/>
      <c r="DG127" s="862" t="s">
        <v>138</v>
      </c>
      <c r="DH127" s="863"/>
      <c r="DI127" s="863"/>
      <c r="DJ127" s="863"/>
      <c r="DK127" s="863"/>
      <c r="DL127" s="863" t="s">
        <v>138</v>
      </c>
      <c r="DM127" s="863"/>
      <c r="DN127" s="863"/>
      <c r="DO127" s="863"/>
      <c r="DP127" s="863"/>
      <c r="DQ127" s="863" t="s">
        <v>138</v>
      </c>
      <c r="DR127" s="863"/>
      <c r="DS127" s="863"/>
      <c r="DT127" s="863"/>
      <c r="DU127" s="863"/>
      <c r="DV127" s="840" t="s">
        <v>138</v>
      </c>
      <c r="DW127" s="840"/>
      <c r="DX127" s="840"/>
      <c r="DY127" s="840"/>
      <c r="DZ127" s="841"/>
    </row>
    <row r="128" spans="1:130" s="248" customFormat="1" ht="26.25" customHeight="1" thickBot="1" x14ac:dyDescent="0.2">
      <c r="A128" s="842" t="s">
        <v>480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481</v>
      </c>
      <c r="X128" s="844"/>
      <c r="Y128" s="844"/>
      <c r="Z128" s="845"/>
      <c r="AA128" s="846" t="s">
        <v>138</v>
      </c>
      <c r="AB128" s="847"/>
      <c r="AC128" s="847"/>
      <c r="AD128" s="847"/>
      <c r="AE128" s="848"/>
      <c r="AF128" s="849" t="s">
        <v>138</v>
      </c>
      <c r="AG128" s="847"/>
      <c r="AH128" s="847"/>
      <c r="AI128" s="847"/>
      <c r="AJ128" s="848"/>
      <c r="AK128" s="849" t="s">
        <v>138</v>
      </c>
      <c r="AL128" s="847"/>
      <c r="AM128" s="847"/>
      <c r="AN128" s="847"/>
      <c r="AO128" s="848"/>
      <c r="AP128" s="850"/>
      <c r="AQ128" s="851"/>
      <c r="AR128" s="851"/>
      <c r="AS128" s="851"/>
      <c r="AT128" s="852"/>
      <c r="AU128" s="284"/>
      <c r="AV128" s="284"/>
      <c r="AW128" s="284"/>
      <c r="AX128" s="853" t="s">
        <v>482</v>
      </c>
      <c r="AY128" s="854"/>
      <c r="AZ128" s="854"/>
      <c r="BA128" s="854"/>
      <c r="BB128" s="854"/>
      <c r="BC128" s="854"/>
      <c r="BD128" s="854"/>
      <c r="BE128" s="855"/>
      <c r="BF128" s="832" t="s">
        <v>138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483</v>
      </c>
      <c r="CQ128" s="774"/>
      <c r="CR128" s="774"/>
      <c r="CS128" s="774"/>
      <c r="CT128" s="774"/>
      <c r="CU128" s="774"/>
      <c r="CV128" s="774"/>
      <c r="CW128" s="774"/>
      <c r="CX128" s="774"/>
      <c r="CY128" s="774"/>
      <c r="CZ128" s="774"/>
      <c r="DA128" s="774"/>
      <c r="DB128" s="774"/>
      <c r="DC128" s="774"/>
      <c r="DD128" s="774"/>
      <c r="DE128" s="774"/>
      <c r="DF128" s="775"/>
      <c r="DG128" s="836" t="s">
        <v>138</v>
      </c>
      <c r="DH128" s="837"/>
      <c r="DI128" s="837"/>
      <c r="DJ128" s="837"/>
      <c r="DK128" s="837"/>
      <c r="DL128" s="837" t="s">
        <v>138</v>
      </c>
      <c r="DM128" s="837"/>
      <c r="DN128" s="837"/>
      <c r="DO128" s="837"/>
      <c r="DP128" s="837"/>
      <c r="DQ128" s="837" t="s">
        <v>138</v>
      </c>
      <c r="DR128" s="837"/>
      <c r="DS128" s="837"/>
      <c r="DT128" s="837"/>
      <c r="DU128" s="837"/>
      <c r="DV128" s="838" t="s">
        <v>138</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484</v>
      </c>
      <c r="X129" s="823"/>
      <c r="Y129" s="823"/>
      <c r="Z129" s="824"/>
      <c r="AA129" s="825">
        <v>4207190</v>
      </c>
      <c r="AB129" s="826"/>
      <c r="AC129" s="826"/>
      <c r="AD129" s="826"/>
      <c r="AE129" s="827"/>
      <c r="AF129" s="828">
        <v>4251438</v>
      </c>
      <c r="AG129" s="826"/>
      <c r="AH129" s="826"/>
      <c r="AI129" s="826"/>
      <c r="AJ129" s="827"/>
      <c r="AK129" s="828">
        <v>4528926</v>
      </c>
      <c r="AL129" s="826"/>
      <c r="AM129" s="826"/>
      <c r="AN129" s="826"/>
      <c r="AO129" s="827"/>
      <c r="AP129" s="829"/>
      <c r="AQ129" s="830"/>
      <c r="AR129" s="830"/>
      <c r="AS129" s="830"/>
      <c r="AT129" s="831"/>
      <c r="AU129" s="286"/>
      <c r="AV129" s="286"/>
      <c r="AW129" s="286"/>
      <c r="AX129" s="795" t="s">
        <v>485</v>
      </c>
      <c r="AY129" s="796"/>
      <c r="AZ129" s="796"/>
      <c r="BA129" s="796"/>
      <c r="BB129" s="796"/>
      <c r="BC129" s="796"/>
      <c r="BD129" s="796"/>
      <c r="BE129" s="797"/>
      <c r="BF129" s="815" t="s">
        <v>138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487</v>
      </c>
      <c r="X130" s="823"/>
      <c r="Y130" s="823"/>
      <c r="Z130" s="824"/>
      <c r="AA130" s="825">
        <v>431384</v>
      </c>
      <c r="AB130" s="826"/>
      <c r="AC130" s="826"/>
      <c r="AD130" s="826"/>
      <c r="AE130" s="827"/>
      <c r="AF130" s="828">
        <v>430743</v>
      </c>
      <c r="AG130" s="826"/>
      <c r="AH130" s="826"/>
      <c r="AI130" s="826"/>
      <c r="AJ130" s="827"/>
      <c r="AK130" s="828">
        <v>432719</v>
      </c>
      <c r="AL130" s="826"/>
      <c r="AM130" s="826"/>
      <c r="AN130" s="826"/>
      <c r="AO130" s="827"/>
      <c r="AP130" s="829"/>
      <c r="AQ130" s="830"/>
      <c r="AR130" s="830"/>
      <c r="AS130" s="830"/>
      <c r="AT130" s="831"/>
      <c r="AU130" s="286"/>
      <c r="AV130" s="286"/>
      <c r="AW130" s="286"/>
      <c r="AX130" s="795" t="s">
        <v>488</v>
      </c>
      <c r="AY130" s="796"/>
      <c r="AZ130" s="796"/>
      <c r="BA130" s="796"/>
      <c r="BB130" s="796"/>
      <c r="BC130" s="796"/>
      <c r="BD130" s="796"/>
      <c r="BE130" s="797"/>
      <c r="BF130" s="798">
        <v>10.4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489</v>
      </c>
      <c r="X131" s="806"/>
      <c r="Y131" s="806"/>
      <c r="Z131" s="807"/>
      <c r="AA131" s="808">
        <v>3775806</v>
      </c>
      <c r="AB131" s="809"/>
      <c r="AC131" s="809"/>
      <c r="AD131" s="809"/>
      <c r="AE131" s="810"/>
      <c r="AF131" s="811">
        <v>3820695</v>
      </c>
      <c r="AG131" s="809"/>
      <c r="AH131" s="809"/>
      <c r="AI131" s="809"/>
      <c r="AJ131" s="810"/>
      <c r="AK131" s="811">
        <v>4096207</v>
      </c>
      <c r="AL131" s="809"/>
      <c r="AM131" s="809"/>
      <c r="AN131" s="809"/>
      <c r="AO131" s="810"/>
      <c r="AP131" s="812"/>
      <c r="AQ131" s="813"/>
      <c r="AR131" s="813"/>
      <c r="AS131" s="813"/>
      <c r="AT131" s="814"/>
      <c r="AU131" s="286"/>
      <c r="AV131" s="286"/>
      <c r="AW131" s="286"/>
      <c r="AX131" s="773" t="s">
        <v>490</v>
      </c>
      <c r="AY131" s="774"/>
      <c r="AZ131" s="774"/>
      <c r="BA131" s="774"/>
      <c r="BB131" s="774"/>
      <c r="BC131" s="774"/>
      <c r="BD131" s="774"/>
      <c r="BE131" s="775"/>
      <c r="BF131" s="776">
        <v>38.299999999999997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492</v>
      </c>
      <c r="W132" s="786"/>
      <c r="X132" s="786"/>
      <c r="Y132" s="786"/>
      <c r="Z132" s="787"/>
      <c r="AA132" s="788">
        <v>11.96459776</v>
      </c>
      <c r="AB132" s="789"/>
      <c r="AC132" s="789"/>
      <c r="AD132" s="789"/>
      <c r="AE132" s="790"/>
      <c r="AF132" s="791">
        <v>11.092222749999999</v>
      </c>
      <c r="AG132" s="789"/>
      <c r="AH132" s="789"/>
      <c r="AI132" s="789"/>
      <c r="AJ132" s="790"/>
      <c r="AK132" s="791">
        <v>8.1823501600000004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493</v>
      </c>
      <c r="W133" s="765"/>
      <c r="X133" s="765"/>
      <c r="Y133" s="765"/>
      <c r="Z133" s="766"/>
      <c r="AA133" s="767">
        <v>12.2</v>
      </c>
      <c r="AB133" s="768"/>
      <c r="AC133" s="768"/>
      <c r="AD133" s="768"/>
      <c r="AE133" s="769"/>
      <c r="AF133" s="767">
        <v>11.8</v>
      </c>
      <c r="AG133" s="768"/>
      <c r="AH133" s="768"/>
      <c r="AI133" s="768"/>
      <c r="AJ133" s="769"/>
      <c r="AK133" s="767">
        <v>10.4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JIq/uAIUDaSaryaZ+COZ6en+kTYYVLPFf9W4KCCJz6K+ARMvvTNXHxiZskgK5Sc6qvRDFBiIDxds7/7ugY32w==" saltValue="jC4Mva2Mj5U+qP15Xsri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85" zoomScaleNormal="85" zoomScaleSheetLayoutView="85" workbookViewId="0">
      <selection activeCell="B29" sqref="B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cikMr0cZ9XbordITl5lGOvyms7ixIcEpS9fvB0NH58XTP6+w6SA+6d2ape5i1zPpBp+Woa/wO/7OUzKO9SEqA==" saltValue="eLKR5qBHzZcjOCN6DU3rq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52"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ev1WM87wOcBeSDvx0YLMQsu/kSVQrVxFiLL//eL5X7ma8U5VFVHjOcTe0A09AWPDV1NQyEnta4Clc+Wxb3VZA==" saltValue="XyXpdYuTmKjE3NMZNdAf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502</v>
      </c>
      <c r="AL9" s="1190"/>
      <c r="AM9" s="1190"/>
      <c r="AN9" s="1191"/>
      <c r="AO9" s="314">
        <v>1049093</v>
      </c>
      <c r="AP9" s="314">
        <v>53629</v>
      </c>
      <c r="AQ9" s="315">
        <v>90403</v>
      </c>
      <c r="AR9" s="316">
        <v>-40.700000000000003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503</v>
      </c>
      <c r="AL10" s="1190"/>
      <c r="AM10" s="1190"/>
      <c r="AN10" s="1191"/>
      <c r="AO10" s="317">
        <v>201148</v>
      </c>
      <c r="AP10" s="317">
        <v>10283</v>
      </c>
      <c r="AQ10" s="318">
        <v>12167</v>
      </c>
      <c r="AR10" s="319">
        <v>-15.5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504</v>
      </c>
      <c r="AL11" s="1190"/>
      <c r="AM11" s="1190"/>
      <c r="AN11" s="1191"/>
      <c r="AO11" s="317" t="s">
        <v>505</v>
      </c>
      <c r="AP11" s="317" t="s">
        <v>505</v>
      </c>
      <c r="AQ11" s="318">
        <v>380</v>
      </c>
      <c r="AR11" s="319" t="s">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506</v>
      </c>
      <c r="AL12" s="1190"/>
      <c r="AM12" s="1190"/>
      <c r="AN12" s="1191"/>
      <c r="AO12" s="317" t="s">
        <v>505</v>
      </c>
      <c r="AP12" s="317" t="s">
        <v>505</v>
      </c>
      <c r="AQ12" s="318">
        <v>15</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507</v>
      </c>
      <c r="AL13" s="1190"/>
      <c r="AM13" s="1190"/>
      <c r="AN13" s="1191"/>
      <c r="AO13" s="317">
        <v>67074</v>
      </c>
      <c r="AP13" s="317">
        <v>3429</v>
      </c>
      <c r="AQ13" s="318">
        <v>3760</v>
      </c>
      <c r="AR13" s="319">
        <v>-8.8000000000000007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508</v>
      </c>
      <c r="AL14" s="1190"/>
      <c r="AM14" s="1190"/>
      <c r="AN14" s="1191"/>
      <c r="AO14" s="317">
        <v>3260</v>
      </c>
      <c r="AP14" s="317">
        <v>167</v>
      </c>
      <c r="AQ14" s="318">
        <v>1994</v>
      </c>
      <c r="AR14" s="319">
        <v>-91.6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509</v>
      </c>
      <c r="AL15" s="1193"/>
      <c r="AM15" s="1193"/>
      <c r="AN15" s="1194"/>
      <c r="AO15" s="317">
        <v>-67157</v>
      </c>
      <c r="AP15" s="317">
        <v>-3433</v>
      </c>
      <c r="AQ15" s="318">
        <v>-7282</v>
      </c>
      <c r="AR15" s="319">
        <v>-52.9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1253418</v>
      </c>
      <c r="AP16" s="317">
        <v>64074</v>
      </c>
      <c r="AQ16" s="318">
        <v>101438</v>
      </c>
      <c r="AR16" s="319">
        <v>-36.799999999999997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514</v>
      </c>
      <c r="AL21" s="1196"/>
      <c r="AM21" s="1196"/>
      <c r="AN21" s="1197"/>
      <c r="AO21" s="330">
        <v>5.52</v>
      </c>
      <c r="AP21" s="331">
        <v>9.1999999999999993</v>
      </c>
      <c r="AQ21" s="332">
        <v>-3.68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515</v>
      </c>
      <c r="AL22" s="1196"/>
      <c r="AM22" s="1196"/>
      <c r="AN22" s="1197"/>
      <c r="AO22" s="335">
        <v>99.3</v>
      </c>
      <c r="AP22" s="336">
        <v>97</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519</v>
      </c>
      <c r="AL32" s="1179"/>
      <c r="AM32" s="1179"/>
      <c r="AN32" s="1180"/>
      <c r="AO32" s="345">
        <v>586747</v>
      </c>
      <c r="AP32" s="345">
        <v>29994</v>
      </c>
      <c r="AQ32" s="346">
        <v>48014</v>
      </c>
      <c r="AR32" s="347">
        <v>-37.5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520</v>
      </c>
      <c r="AL33" s="1179"/>
      <c r="AM33" s="1179"/>
      <c r="AN33" s="1180"/>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521</v>
      </c>
      <c r="AL34" s="1179"/>
      <c r="AM34" s="1179"/>
      <c r="AN34" s="1180"/>
      <c r="AO34" s="345" t="s">
        <v>505</v>
      </c>
      <c r="AP34" s="345" t="s">
        <v>505</v>
      </c>
      <c r="AQ34" s="346" t="s">
        <v>505</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522</v>
      </c>
      <c r="AL35" s="1179"/>
      <c r="AM35" s="1179"/>
      <c r="AN35" s="1180"/>
      <c r="AO35" s="345">
        <v>156414</v>
      </c>
      <c r="AP35" s="345">
        <v>7996</v>
      </c>
      <c r="AQ35" s="346">
        <v>14725</v>
      </c>
      <c r="AR35" s="347">
        <v>-45.7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523</v>
      </c>
      <c r="AL36" s="1179"/>
      <c r="AM36" s="1179"/>
      <c r="AN36" s="1180"/>
      <c r="AO36" s="345">
        <v>15628</v>
      </c>
      <c r="AP36" s="345">
        <v>799</v>
      </c>
      <c r="AQ36" s="346">
        <v>3255</v>
      </c>
      <c r="AR36" s="347">
        <v>-75.5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524</v>
      </c>
      <c r="AL37" s="1179"/>
      <c r="AM37" s="1179"/>
      <c r="AN37" s="1180"/>
      <c r="AO37" s="345">
        <v>9096</v>
      </c>
      <c r="AP37" s="345">
        <v>465</v>
      </c>
      <c r="AQ37" s="346">
        <v>482</v>
      </c>
      <c r="AR37" s="347">
        <v>-3.5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525</v>
      </c>
      <c r="AL38" s="1176"/>
      <c r="AM38" s="1176"/>
      <c r="AN38" s="1177"/>
      <c r="AO38" s="348" t="s">
        <v>505</v>
      </c>
      <c r="AP38" s="348" t="s">
        <v>505</v>
      </c>
      <c r="AQ38" s="349">
        <v>3</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526</v>
      </c>
      <c r="AL39" s="1176"/>
      <c r="AM39" s="1176"/>
      <c r="AN39" s="1177"/>
      <c r="AO39" s="345" t="s">
        <v>505</v>
      </c>
      <c r="AP39" s="345" t="s">
        <v>505</v>
      </c>
      <c r="AQ39" s="346">
        <v>-3561</v>
      </c>
      <c r="AR39" s="347" t="s">
        <v>505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527</v>
      </c>
      <c r="AL40" s="1179"/>
      <c r="AM40" s="1179"/>
      <c r="AN40" s="1180"/>
      <c r="AO40" s="345">
        <v>-432719</v>
      </c>
      <c r="AP40" s="345">
        <v>-22120</v>
      </c>
      <c r="AQ40" s="346">
        <v>-44235</v>
      </c>
      <c r="AR40" s="347">
        <v>-50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335166</v>
      </c>
      <c r="AP41" s="345">
        <v>17134</v>
      </c>
      <c r="AQ41" s="346">
        <v>18685</v>
      </c>
      <c r="AR41" s="347">
        <v>-8.3000000000000007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497</v>
      </c>
      <c r="AN49" s="1186" t="s">
        <v>531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395568</v>
      </c>
      <c r="AN51" s="367">
        <v>21632</v>
      </c>
      <c r="AO51" s="368">
        <v>11.4</v>
      </c>
      <c r="AP51" s="369">
        <v>67293</v>
      </c>
      <c r="AQ51" s="370">
        <v>-3.1</v>
      </c>
      <c r="AR51" s="371">
        <v>14.5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267071</v>
      </c>
      <c r="AN52" s="375">
        <v>14605</v>
      </c>
      <c r="AO52" s="376">
        <v>36.6</v>
      </c>
      <c r="AP52" s="377">
        <v>35076</v>
      </c>
      <c r="AQ52" s="378">
        <v>-8.1999999999999993</v>
      </c>
      <c r="AR52" s="379">
        <v>44.8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316667</v>
      </c>
      <c r="AN53" s="367">
        <v>16960</v>
      </c>
      <c r="AO53" s="368">
        <v>-21.6</v>
      </c>
      <c r="AP53" s="369">
        <v>67343</v>
      </c>
      <c r="AQ53" s="370">
        <v>0.1</v>
      </c>
      <c r="AR53" s="371">
        <v>-21.7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180614</v>
      </c>
      <c r="AN54" s="375">
        <v>9674</v>
      </c>
      <c r="AO54" s="376">
        <v>-33.799999999999997</v>
      </c>
      <c r="AP54" s="377">
        <v>32865</v>
      </c>
      <c r="AQ54" s="378">
        <v>-6.3</v>
      </c>
      <c r="AR54" s="379">
        <v>-27.5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631200</v>
      </c>
      <c r="AN55" s="367">
        <v>33155</v>
      </c>
      <c r="AO55" s="368">
        <v>95.5</v>
      </c>
      <c r="AP55" s="369">
        <v>73475</v>
      </c>
      <c r="AQ55" s="370">
        <v>9.1</v>
      </c>
      <c r="AR55" s="371">
        <v>86.4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443621</v>
      </c>
      <c r="AN56" s="375">
        <v>23302</v>
      </c>
      <c r="AO56" s="376">
        <v>140.9</v>
      </c>
      <c r="AP56" s="377">
        <v>43072</v>
      </c>
      <c r="AQ56" s="378">
        <v>31.1</v>
      </c>
      <c r="AR56" s="379">
        <v>109.8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296315</v>
      </c>
      <c r="AN57" s="367">
        <v>15358</v>
      </c>
      <c r="AO57" s="368">
        <v>-53.7</v>
      </c>
      <c r="AP57" s="369">
        <v>87464</v>
      </c>
      <c r="AQ57" s="370">
        <v>19</v>
      </c>
      <c r="AR57" s="371">
        <v>-72.7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184414</v>
      </c>
      <c r="AN58" s="375">
        <v>9558</v>
      </c>
      <c r="AO58" s="376">
        <v>-59</v>
      </c>
      <c r="AP58" s="377">
        <v>47479</v>
      </c>
      <c r="AQ58" s="378">
        <v>10.199999999999999</v>
      </c>
      <c r="AR58" s="379">
        <v>-69.2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267779</v>
      </c>
      <c r="AN59" s="367">
        <v>13689</v>
      </c>
      <c r="AO59" s="368">
        <v>-10.9</v>
      </c>
      <c r="AP59" s="369">
        <v>96248</v>
      </c>
      <c r="AQ59" s="370">
        <v>10</v>
      </c>
      <c r="AR59" s="371">
        <v>-20.9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114733</v>
      </c>
      <c r="AN60" s="375">
        <v>5865</v>
      </c>
      <c r="AO60" s="376">
        <v>-38.6</v>
      </c>
      <c r="AP60" s="377">
        <v>55768</v>
      </c>
      <c r="AQ60" s="378">
        <v>17.5</v>
      </c>
      <c r="AR60" s="379">
        <v>-56.1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381506</v>
      </c>
      <c r="AN61" s="382">
        <v>20159</v>
      </c>
      <c r="AO61" s="383">
        <v>4.0999999999999996</v>
      </c>
      <c r="AP61" s="384">
        <v>78365</v>
      </c>
      <c r="AQ61" s="385">
        <v>7</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238091</v>
      </c>
      <c r="AN62" s="375">
        <v>12601</v>
      </c>
      <c r="AO62" s="376">
        <v>9.1999999999999993</v>
      </c>
      <c r="AP62" s="377">
        <v>42852</v>
      </c>
      <c r="AQ62" s="378">
        <v>8.9</v>
      </c>
      <c r="AR62" s="379">
        <v>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26zPGGzh6OHzbjLOEpzPoiFrbZpzfucll8aJ1m/oUcRCxBaPI2zm6bNHMaRRBgSeCB7SPsjdOCsJ5rh07g9CA==" saltValue="xvpATFaJgqZrm4SUd430f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494</v>
      </c>
    </row>
    <row r="121" spans="125:125" ht="13.5" hidden="1" customHeight="1" x14ac:dyDescent="0.15">
      <c r="DU121" s="292"/>
    </row>
  </sheetData>
  <sheetProtection algorithmName="SHA-512" hashValue="b5QkaQqKlpKxxZGZ8GLxMlKvwI/V+5zhQYUVwY8RXnVRuAmtfrr/RKB6gKD/Rs8Oq2vq4hWpf6iJMKLr178nFA==" saltValue="2AK0HMC1N4NTEMVUSp7m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6"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L5ABzQdOT/3D/YIqc18UYfneT7yy0RYL+ArZXecElW5Bowfqv3rL+yr7Ut8UuGgf/m9mXjBGd7EI3H5V2j7E6w==" saltValue="j/drxAflVk01pWKFznLh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00" t="s">
        <v>3</v>
      </c>
      <c r="D47" s="1200"/>
      <c r="E47" s="1201"/>
      <c r="F47" s="11">
        <v>7.75</v>
      </c>
      <c r="G47" s="12">
        <v>5.86</v>
      </c>
      <c r="H47" s="12">
        <v>5.33</v>
      </c>
      <c r="I47" s="12">
        <v>6.64</v>
      </c>
      <c r="J47" s="13">
        <v>9.33</v>
      </c>
    </row>
    <row r="48" spans="2:10" ht="57.75" customHeight="1" x14ac:dyDescent="0.15">
      <c r="B48" s="14"/>
      <c r="C48" s="1202" t="s">
        <v>4</v>
      </c>
      <c r="D48" s="1202"/>
      <c r="E48" s="1203"/>
      <c r="F48" s="15">
        <v>6.39</v>
      </c>
      <c r="G48" s="16">
        <v>6.44</v>
      </c>
      <c r="H48" s="16">
        <v>6.65</v>
      </c>
      <c r="I48" s="16">
        <v>3.6</v>
      </c>
      <c r="J48" s="17">
        <v>8.14</v>
      </c>
    </row>
    <row r="49" spans="2:10" ht="57.75" customHeight="1" thickBot="1" x14ac:dyDescent="0.2">
      <c r="B49" s="18"/>
      <c r="C49" s="1204" t="s">
        <v>5</v>
      </c>
      <c r="D49" s="1204"/>
      <c r="E49" s="1205"/>
      <c r="F49" s="19" t="s">
        <v>551</v>
      </c>
      <c r="G49" s="20" t="s">
        <v>552</v>
      </c>
      <c r="H49" s="20" t="s">
        <v>553</v>
      </c>
      <c r="I49" s="20" t="s">
        <v>554</v>
      </c>
      <c r="J49" s="21">
        <v>7.86</v>
      </c>
    </row>
    <row r="50" spans="2:10" ht="13.5" customHeight="1" x14ac:dyDescent="0.15"/>
  </sheetData>
  <sheetProtection algorithmName="SHA-512" hashValue="luDs6pjbnHyrH0qgw8gOVTT2UZE86Gf7nBF7YlyCmSA71Sm0JFs6Vti9bhsWOLgYDWATrzk8Y0jAeqdFzTRLqw==" saltValue="G9uS3+ZytFh7f3pCBMPg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2" t="s">
        <v>555</v>
      </c>
      <c r="D34" s="1212"/>
      <c r="E34" s="1213"/>
      <c r="F34" s="32">
        <v>22.26</v>
      </c>
      <c r="G34" s="33">
        <v>22.37</v>
      </c>
      <c r="H34" s="33">
        <v>23.24</v>
      </c>
      <c r="I34" s="33">
        <v>22.97</v>
      </c>
      <c r="J34" s="34">
        <v>20.72</v>
      </c>
      <c r="K34" s="22"/>
      <c r="L34" s="22"/>
      <c r="M34" s="22"/>
      <c r="N34" s="22"/>
      <c r="O34" s="22"/>
      <c r="P34" s="22"/>
    </row>
    <row r="35" spans="1:16" ht="39" customHeight="1" x14ac:dyDescent="0.15">
      <c r="A35" s="22"/>
      <c r="B35" s="35"/>
      <c r="C35" s="1206" t="s">
        <v>556</v>
      </c>
      <c r="D35" s="1207"/>
      <c r="E35" s="1208"/>
      <c r="F35" s="36">
        <v>6.38</v>
      </c>
      <c r="G35" s="37">
        <v>6.43</v>
      </c>
      <c r="H35" s="37">
        <v>6.65</v>
      </c>
      <c r="I35" s="37">
        <v>3.59</v>
      </c>
      <c r="J35" s="38">
        <v>8.14</v>
      </c>
      <c r="K35" s="22"/>
      <c r="L35" s="22"/>
      <c r="M35" s="22"/>
      <c r="N35" s="22"/>
      <c r="O35" s="22"/>
      <c r="P35" s="22"/>
    </row>
    <row r="36" spans="1:16" ht="39" customHeight="1" x14ac:dyDescent="0.15">
      <c r="A36" s="22"/>
      <c r="B36" s="35"/>
      <c r="C36" s="1206" t="s">
        <v>557</v>
      </c>
      <c r="D36" s="1207"/>
      <c r="E36" s="1208"/>
      <c r="F36" s="36">
        <v>2.68</v>
      </c>
      <c r="G36" s="37">
        <v>2.15</v>
      </c>
      <c r="H36" s="37">
        <v>3.52</v>
      </c>
      <c r="I36" s="37">
        <v>3.53</v>
      </c>
      <c r="J36" s="38">
        <v>2.4300000000000002</v>
      </c>
      <c r="K36" s="22"/>
      <c r="L36" s="22"/>
      <c r="M36" s="22"/>
      <c r="N36" s="22"/>
      <c r="O36" s="22"/>
      <c r="P36" s="22"/>
    </row>
    <row r="37" spans="1:16" ht="39" customHeight="1" x14ac:dyDescent="0.15">
      <c r="A37" s="22"/>
      <c r="B37" s="35"/>
      <c r="C37" s="1206" t="s">
        <v>558</v>
      </c>
      <c r="D37" s="1207"/>
      <c r="E37" s="1208"/>
      <c r="F37" s="36">
        <v>0.68</v>
      </c>
      <c r="G37" s="37">
        <v>1.27</v>
      </c>
      <c r="H37" s="37">
        <v>2.1</v>
      </c>
      <c r="I37" s="37">
        <v>2.0499999999999998</v>
      </c>
      <c r="J37" s="38">
        <v>1.65</v>
      </c>
      <c r="K37" s="22"/>
      <c r="L37" s="22"/>
      <c r="M37" s="22"/>
      <c r="N37" s="22"/>
      <c r="O37" s="22"/>
      <c r="P37" s="22"/>
    </row>
    <row r="38" spans="1:16" ht="39" customHeight="1" x14ac:dyDescent="0.15">
      <c r="A38" s="22"/>
      <c r="B38" s="35"/>
      <c r="C38" s="1206" t="s">
        <v>559</v>
      </c>
      <c r="D38" s="1207"/>
      <c r="E38" s="1208"/>
      <c r="F38" s="36">
        <v>0.39</v>
      </c>
      <c r="G38" s="37">
        <v>0.73</v>
      </c>
      <c r="H38" s="37">
        <v>0.56000000000000005</v>
      </c>
      <c r="I38" s="37">
        <v>0.48</v>
      </c>
      <c r="J38" s="38">
        <v>0.45</v>
      </c>
      <c r="K38" s="22"/>
      <c r="L38" s="22"/>
      <c r="M38" s="22"/>
      <c r="N38" s="22"/>
      <c r="O38" s="22"/>
      <c r="P38" s="22"/>
    </row>
    <row r="39" spans="1:16" ht="39" customHeight="1" x14ac:dyDescent="0.15">
      <c r="A39" s="22"/>
      <c r="B39" s="35"/>
      <c r="C39" s="1206" t="s">
        <v>560</v>
      </c>
      <c r="D39" s="1207"/>
      <c r="E39" s="1208"/>
      <c r="F39" s="36">
        <v>0.37</v>
      </c>
      <c r="G39" s="37">
        <v>0.43</v>
      </c>
      <c r="H39" s="37">
        <v>0.45</v>
      </c>
      <c r="I39" s="37">
        <v>0.42</v>
      </c>
      <c r="J39" s="38">
        <v>0.26</v>
      </c>
      <c r="K39" s="22"/>
      <c r="L39" s="22"/>
      <c r="M39" s="22"/>
      <c r="N39" s="22"/>
      <c r="O39" s="22"/>
      <c r="P39" s="22"/>
    </row>
    <row r="40" spans="1:16" ht="39" customHeight="1" x14ac:dyDescent="0.15">
      <c r="A40" s="22"/>
      <c r="B40" s="35"/>
      <c r="C40" s="1206" t="s">
        <v>561</v>
      </c>
      <c r="D40" s="1207"/>
      <c r="E40" s="1208"/>
      <c r="F40" s="36">
        <v>0.05</v>
      </c>
      <c r="G40" s="37">
        <v>0.03</v>
      </c>
      <c r="H40" s="37">
        <v>0.15</v>
      </c>
      <c r="I40" s="37">
        <v>0.24</v>
      </c>
      <c r="J40" s="38">
        <v>0.24</v>
      </c>
      <c r="K40" s="22"/>
      <c r="L40" s="22"/>
      <c r="M40" s="22"/>
      <c r="N40" s="22"/>
      <c r="O40" s="22"/>
      <c r="P40" s="22"/>
    </row>
    <row r="41" spans="1:16" ht="39" customHeight="1" x14ac:dyDescent="0.15">
      <c r="A41" s="22"/>
      <c r="B41" s="35"/>
      <c r="C41" s="1206" t="s">
        <v>562</v>
      </c>
      <c r="D41" s="1207"/>
      <c r="E41" s="1208"/>
      <c r="F41" s="36">
        <v>0.3</v>
      </c>
      <c r="G41" s="37">
        <v>0.2</v>
      </c>
      <c r="H41" s="37">
        <v>0.26</v>
      </c>
      <c r="I41" s="37">
        <v>0.1</v>
      </c>
      <c r="J41" s="38">
        <v>0.17</v>
      </c>
      <c r="K41" s="22"/>
      <c r="L41" s="22"/>
      <c r="M41" s="22"/>
      <c r="N41" s="22"/>
      <c r="O41" s="22"/>
      <c r="P41" s="22"/>
    </row>
    <row r="42" spans="1:16" ht="39" customHeight="1" x14ac:dyDescent="0.15">
      <c r="A42" s="22"/>
      <c r="B42" s="39"/>
      <c r="C42" s="1206" t="s">
        <v>563</v>
      </c>
      <c r="D42" s="1207"/>
      <c r="E42" s="1208"/>
      <c r="F42" s="36" t="s">
        <v>505</v>
      </c>
      <c r="G42" s="37" t="s">
        <v>505</v>
      </c>
      <c r="H42" s="37" t="s">
        <v>505</v>
      </c>
      <c r="I42" s="37" t="s">
        <v>505</v>
      </c>
      <c r="J42" s="38" t="s">
        <v>505</v>
      </c>
      <c r="K42" s="22"/>
      <c r="L42" s="22"/>
      <c r="M42" s="22"/>
      <c r="N42" s="22"/>
      <c r="O42" s="22"/>
      <c r="P42" s="22"/>
    </row>
    <row r="43" spans="1:16" ht="39" customHeight="1" thickBot="1" x14ac:dyDescent="0.2">
      <c r="A43" s="22"/>
      <c r="B43" s="40"/>
      <c r="C43" s="1209" t="s">
        <v>564</v>
      </c>
      <c r="D43" s="1210"/>
      <c r="E43" s="1211"/>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H6jfI4V2483TzB0JmsC00re89lKvEoRSf7eJCS3QL7gsHCPQ/ZGmjhwLlajUvayl+o0hYTlLS35WnktyCQ+iw==" saltValue="klGhIq+XETW/b1vpWDbo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651</v>
      </c>
      <c r="L45" s="60">
        <v>674</v>
      </c>
      <c r="M45" s="60">
        <v>671</v>
      </c>
      <c r="N45" s="60">
        <v>633</v>
      </c>
      <c r="O45" s="61">
        <v>587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505</v>
      </c>
      <c r="L46" s="64" t="s">
        <v>505</v>
      </c>
      <c r="M46" s="64" t="s">
        <v>505</v>
      </c>
      <c r="N46" s="64" t="s">
        <v>505</v>
      </c>
      <c r="O46" s="65" t="s">
        <v>505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505</v>
      </c>
      <c r="L47" s="64" t="s">
        <v>505</v>
      </c>
      <c r="M47" s="64" t="s">
        <v>505</v>
      </c>
      <c r="N47" s="64" t="s">
        <v>505</v>
      </c>
      <c r="O47" s="65" t="s">
        <v>505</v>
      </c>
      <c r="P47" s="48"/>
      <c r="Q47" s="48"/>
      <c r="R47" s="48"/>
      <c r="S47" s="48"/>
      <c r="T47" s="48"/>
      <c r="U47" s="48"/>
    </row>
    <row r="48" spans="1:21" ht="30.75" customHeight="1" x14ac:dyDescent="0.15">
      <c r="A48" s="48"/>
      <c r="B48" s="1234"/>
      <c r="C48" s="1235"/>
      <c r="D48" s="62"/>
      <c r="E48" s="1216" t="s">
        <v>15</v>
      </c>
      <c r="F48" s="1216"/>
      <c r="G48" s="1216"/>
      <c r="H48" s="1216"/>
      <c r="I48" s="1216"/>
      <c r="J48" s="1217"/>
      <c r="K48" s="63">
        <v>137</v>
      </c>
      <c r="L48" s="64">
        <v>138</v>
      </c>
      <c r="M48" s="64">
        <v>141</v>
      </c>
      <c r="N48" s="64">
        <v>154</v>
      </c>
      <c r="O48" s="65">
        <v>156</v>
      </c>
      <c r="P48" s="48"/>
      <c r="Q48" s="48"/>
      <c r="R48" s="48"/>
      <c r="S48" s="48"/>
      <c r="T48" s="48"/>
      <c r="U48" s="48"/>
    </row>
    <row r="49" spans="1:21" ht="30.75" customHeight="1" x14ac:dyDescent="0.15">
      <c r="A49" s="48"/>
      <c r="B49" s="1234"/>
      <c r="C49" s="1235"/>
      <c r="D49" s="62"/>
      <c r="E49" s="1216" t="s">
        <v>16</v>
      </c>
      <c r="F49" s="1216"/>
      <c r="G49" s="1216"/>
      <c r="H49" s="1216"/>
      <c r="I49" s="1216"/>
      <c r="J49" s="1217"/>
      <c r="K49" s="63">
        <v>21</v>
      </c>
      <c r="L49" s="64">
        <v>21</v>
      </c>
      <c r="M49" s="64">
        <v>21</v>
      </c>
      <c r="N49" s="64">
        <v>17</v>
      </c>
      <c r="O49" s="65">
        <v>16</v>
      </c>
      <c r="P49" s="48"/>
      <c r="Q49" s="48"/>
      <c r="R49" s="48"/>
      <c r="S49" s="48"/>
      <c r="T49" s="48"/>
      <c r="U49" s="48"/>
    </row>
    <row r="50" spans="1:21" ht="30.75" customHeight="1" x14ac:dyDescent="0.15">
      <c r="A50" s="48"/>
      <c r="B50" s="1234"/>
      <c r="C50" s="1235"/>
      <c r="D50" s="62"/>
      <c r="E50" s="1216" t="s">
        <v>17</v>
      </c>
      <c r="F50" s="1216"/>
      <c r="G50" s="1216"/>
      <c r="H50" s="1216"/>
      <c r="I50" s="1216"/>
      <c r="J50" s="1217"/>
      <c r="K50" s="63">
        <v>63</v>
      </c>
      <c r="L50" s="64">
        <v>63</v>
      </c>
      <c r="M50" s="64">
        <v>50</v>
      </c>
      <c r="N50" s="64">
        <v>50</v>
      </c>
      <c r="O50" s="65">
        <v>9</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505</v>
      </c>
      <c r="L51" s="64" t="s">
        <v>505</v>
      </c>
      <c r="M51" s="64" t="s">
        <v>505</v>
      </c>
      <c r="N51" s="64" t="s">
        <v>505</v>
      </c>
      <c r="O51" s="65" t="s">
        <v>505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417</v>
      </c>
      <c r="L52" s="64">
        <v>425</v>
      </c>
      <c r="M52" s="64">
        <v>431</v>
      </c>
      <c r="N52" s="64">
        <v>431</v>
      </c>
      <c r="O52" s="65">
        <v>433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455</v>
      </c>
      <c r="L53" s="69">
        <v>471</v>
      </c>
      <c r="M53" s="69">
        <v>452</v>
      </c>
      <c r="N53" s="69">
        <v>423</v>
      </c>
      <c r="O53" s="70">
        <v>335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4mD2ENenTZexh4HUsRJtaTaGJZ0JBpFx/oavEOiOva7tAdtZA7xlxAhkW5YRSIPrQUGVQ7h140JFF/SygULw==" saltValue="jodov2e/U38amagAwJsp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C3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52" t="s">
        <v>30</v>
      </c>
      <c r="C41" s="1253"/>
      <c r="D41" s="102"/>
      <c r="E41" s="1254" t="s">
        <v>31</v>
      </c>
      <c r="F41" s="1254"/>
      <c r="G41" s="1254"/>
      <c r="H41" s="1255"/>
      <c r="I41" s="103">
        <v>5790</v>
      </c>
      <c r="J41" s="104">
        <v>5510</v>
      </c>
      <c r="K41" s="104">
        <v>5520</v>
      </c>
      <c r="L41" s="104">
        <v>5290</v>
      </c>
      <c r="M41" s="105">
        <v>5301</v>
      </c>
    </row>
    <row r="42" spans="2:13" ht="27.75" customHeight="1" x14ac:dyDescent="0.15">
      <c r="B42" s="1242"/>
      <c r="C42" s="1243"/>
      <c r="D42" s="106"/>
      <c r="E42" s="1246" t="s">
        <v>32</v>
      </c>
      <c r="F42" s="1246"/>
      <c r="G42" s="1246"/>
      <c r="H42" s="1247"/>
      <c r="I42" s="107">
        <v>159</v>
      </c>
      <c r="J42" s="108">
        <v>109</v>
      </c>
      <c r="K42" s="108">
        <v>59</v>
      </c>
      <c r="L42" s="108">
        <v>9</v>
      </c>
      <c r="M42" s="109" t="s">
        <v>505</v>
      </c>
    </row>
    <row r="43" spans="2:13" ht="27.75" customHeight="1" x14ac:dyDescent="0.15">
      <c r="B43" s="1242"/>
      <c r="C43" s="1243"/>
      <c r="D43" s="106"/>
      <c r="E43" s="1246" t="s">
        <v>33</v>
      </c>
      <c r="F43" s="1246"/>
      <c r="G43" s="1246"/>
      <c r="H43" s="1247"/>
      <c r="I43" s="107">
        <v>1535</v>
      </c>
      <c r="J43" s="108">
        <v>1555</v>
      </c>
      <c r="K43" s="108">
        <v>1492</v>
      </c>
      <c r="L43" s="108">
        <v>1431</v>
      </c>
      <c r="M43" s="109">
        <v>1439</v>
      </c>
    </row>
    <row r="44" spans="2:13" ht="27.75" customHeight="1" x14ac:dyDescent="0.15">
      <c r="B44" s="1242"/>
      <c r="C44" s="1243"/>
      <c r="D44" s="106"/>
      <c r="E44" s="1246" t="s">
        <v>34</v>
      </c>
      <c r="F44" s="1246"/>
      <c r="G44" s="1246"/>
      <c r="H44" s="1247"/>
      <c r="I44" s="107">
        <v>140</v>
      </c>
      <c r="J44" s="108">
        <v>141</v>
      </c>
      <c r="K44" s="108">
        <v>126</v>
      </c>
      <c r="L44" s="108">
        <v>175</v>
      </c>
      <c r="M44" s="109">
        <v>282</v>
      </c>
    </row>
    <row r="45" spans="2:13" ht="27.75" customHeight="1" x14ac:dyDescent="0.15">
      <c r="B45" s="1242"/>
      <c r="C45" s="1243"/>
      <c r="D45" s="106"/>
      <c r="E45" s="1246" t="s">
        <v>35</v>
      </c>
      <c r="F45" s="1246"/>
      <c r="G45" s="1246"/>
      <c r="H45" s="1247"/>
      <c r="I45" s="107">
        <v>777</v>
      </c>
      <c r="J45" s="108">
        <v>860</v>
      </c>
      <c r="K45" s="108">
        <v>823</v>
      </c>
      <c r="L45" s="108">
        <v>826</v>
      </c>
      <c r="M45" s="109">
        <v>806</v>
      </c>
    </row>
    <row r="46" spans="2:13" ht="27.75" customHeight="1" x14ac:dyDescent="0.15">
      <c r="B46" s="1242"/>
      <c r="C46" s="1243"/>
      <c r="D46" s="110"/>
      <c r="E46" s="1246" t="s">
        <v>36</v>
      </c>
      <c r="F46" s="1246"/>
      <c r="G46" s="1246"/>
      <c r="H46" s="1247"/>
      <c r="I46" s="107" t="s">
        <v>505</v>
      </c>
      <c r="J46" s="108" t="s">
        <v>505</v>
      </c>
      <c r="K46" s="108" t="s">
        <v>505</v>
      </c>
      <c r="L46" s="108" t="s">
        <v>505</v>
      </c>
      <c r="M46" s="109" t="s">
        <v>505</v>
      </c>
    </row>
    <row r="47" spans="2:13" ht="27.75" customHeight="1" x14ac:dyDescent="0.15">
      <c r="B47" s="1242"/>
      <c r="C47" s="1243"/>
      <c r="D47" s="111"/>
      <c r="E47" s="1256" t="s">
        <v>37</v>
      </c>
      <c r="F47" s="1257"/>
      <c r="G47" s="1257"/>
      <c r="H47" s="1258"/>
      <c r="I47" s="107" t="s">
        <v>505</v>
      </c>
      <c r="J47" s="108" t="s">
        <v>505</v>
      </c>
      <c r="K47" s="108" t="s">
        <v>505</v>
      </c>
      <c r="L47" s="108" t="s">
        <v>505</v>
      </c>
      <c r="M47" s="109" t="s">
        <v>505</v>
      </c>
    </row>
    <row r="48" spans="2:13" ht="27.75" customHeight="1" x14ac:dyDescent="0.15">
      <c r="B48" s="1242"/>
      <c r="C48" s="1243"/>
      <c r="D48" s="106"/>
      <c r="E48" s="1246" t="s">
        <v>38</v>
      </c>
      <c r="F48" s="1246"/>
      <c r="G48" s="1246"/>
      <c r="H48" s="1247"/>
      <c r="I48" s="107" t="s">
        <v>505</v>
      </c>
      <c r="J48" s="108" t="s">
        <v>505</v>
      </c>
      <c r="K48" s="108" t="s">
        <v>505</v>
      </c>
      <c r="L48" s="108" t="s">
        <v>505</v>
      </c>
      <c r="M48" s="109" t="s">
        <v>505</v>
      </c>
    </row>
    <row r="49" spans="2:13" ht="27.75" customHeight="1" x14ac:dyDescent="0.15">
      <c r="B49" s="1244"/>
      <c r="C49" s="1245"/>
      <c r="D49" s="106"/>
      <c r="E49" s="1246" t="s">
        <v>39</v>
      </c>
      <c r="F49" s="1246"/>
      <c r="G49" s="1246"/>
      <c r="H49" s="1247"/>
      <c r="I49" s="107" t="s">
        <v>505</v>
      </c>
      <c r="J49" s="108" t="s">
        <v>505</v>
      </c>
      <c r="K49" s="108" t="s">
        <v>505</v>
      </c>
      <c r="L49" s="108" t="s">
        <v>505</v>
      </c>
      <c r="M49" s="109" t="s">
        <v>505</v>
      </c>
    </row>
    <row r="50" spans="2:13" ht="27.75" customHeight="1" x14ac:dyDescent="0.15">
      <c r="B50" s="1240" t="s">
        <v>40</v>
      </c>
      <c r="C50" s="1241"/>
      <c r="D50" s="112"/>
      <c r="E50" s="1246" t="s">
        <v>41</v>
      </c>
      <c r="F50" s="1246"/>
      <c r="G50" s="1246"/>
      <c r="H50" s="1247"/>
      <c r="I50" s="107">
        <v>733</v>
      </c>
      <c r="J50" s="108">
        <v>699</v>
      </c>
      <c r="K50" s="108">
        <v>702</v>
      </c>
      <c r="L50" s="108">
        <v>799</v>
      </c>
      <c r="M50" s="109">
        <v>1024</v>
      </c>
    </row>
    <row r="51" spans="2:13" ht="27.75" customHeight="1" x14ac:dyDescent="0.15">
      <c r="B51" s="1242"/>
      <c r="C51" s="1243"/>
      <c r="D51" s="106"/>
      <c r="E51" s="1246" t="s">
        <v>42</v>
      </c>
      <c r="F51" s="1246"/>
      <c r="G51" s="1246"/>
      <c r="H51" s="1247"/>
      <c r="I51" s="107" t="s">
        <v>505</v>
      </c>
      <c r="J51" s="108" t="s">
        <v>505</v>
      </c>
      <c r="K51" s="108" t="s">
        <v>505</v>
      </c>
      <c r="L51" s="108" t="s">
        <v>505</v>
      </c>
      <c r="M51" s="109" t="s">
        <v>505</v>
      </c>
    </row>
    <row r="52" spans="2:13" ht="27.75" customHeight="1" x14ac:dyDescent="0.15">
      <c r="B52" s="1244"/>
      <c r="C52" s="1245"/>
      <c r="D52" s="106"/>
      <c r="E52" s="1246" t="s">
        <v>43</v>
      </c>
      <c r="F52" s="1246"/>
      <c r="G52" s="1246"/>
      <c r="H52" s="1247"/>
      <c r="I52" s="107">
        <v>5195</v>
      </c>
      <c r="J52" s="108">
        <v>5165</v>
      </c>
      <c r="K52" s="108">
        <v>5274</v>
      </c>
      <c r="L52" s="108">
        <v>5187</v>
      </c>
      <c r="M52" s="109">
        <v>5236</v>
      </c>
    </row>
    <row r="53" spans="2:13" ht="27.75" customHeight="1" thickBot="1" x14ac:dyDescent="0.2">
      <c r="B53" s="1248" t="s">
        <v>44</v>
      </c>
      <c r="C53" s="1249"/>
      <c r="D53" s="113"/>
      <c r="E53" s="1250" t="s">
        <v>45</v>
      </c>
      <c r="F53" s="1250"/>
      <c r="G53" s="1250"/>
      <c r="H53" s="1251"/>
      <c r="I53" s="114">
        <v>2471</v>
      </c>
      <c r="J53" s="115">
        <v>2310</v>
      </c>
      <c r="K53" s="115">
        <v>2044</v>
      </c>
      <c r="L53" s="115">
        <v>1745</v>
      </c>
      <c r="M53" s="116">
        <v>1569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2as+Y3bKBGYtrezcYLlAXZwR5wwWBawM6LFbeLVurhuwJ+EYeTiFuq0qRq9CGVw7JOT7rNY+GNgL0fx3Y/8Og==" saltValue="Ea+KHc791AiXggnzPSs5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42" zoomScale="70" zoomScaleNormal="70" zoomScaleSheetLayoutView="100" workbookViewId="0">
      <selection activeCell="C56" sqref="C56:E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67" t="s">
        <v>48</v>
      </c>
      <c r="D55" s="1267"/>
      <c r="E55" s="1268"/>
      <c r="F55" s="128">
        <v>224</v>
      </c>
      <c r="G55" s="128">
        <v>282</v>
      </c>
      <c r="H55" s="129">
        <v>422</v>
      </c>
    </row>
    <row r="56" spans="2:8" ht="52.5" customHeight="1" x14ac:dyDescent="0.15">
      <c r="B56" s="130"/>
      <c r="C56" s="1269" t="s">
        <v>49</v>
      </c>
      <c r="D56" s="1269"/>
      <c r="E56" s="1270"/>
      <c r="F56" s="131">
        <v>43</v>
      </c>
      <c r="G56" s="131">
        <v>43</v>
      </c>
      <c r="H56" s="132">
        <v>43</v>
      </c>
    </row>
    <row r="57" spans="2:8" ht="53.25" customHeight="1" x14ac:dyDescent="0.15">
      <c r="B57" s="130"/>
      <c r="C57" s="1271" t="s">
        <v>50</v>
      </c>
      <c r="D57" s="1271"/>
      <c r="E57" s="1272"/>
      <c r="F57" s="133">
        <v>151</v>
      </c>
      <c r="G57" s="133">
        <v>152</v>
      </c>
      <c r="H57" s="134">
        <v>154</v>
      </c>
    </row>
    <row r="58" spans="2:8" ht="45.75" customHeight="1" x14ac:dyDescent="0.15">
      <c r="B58" s="135"/>
      <c r="C58" s="1259" t="s">
        <v>571</v>
      </c>
      <c r="D58" s="1260"/>
      <c r="E58" s="1261"/>
      <c r="F58" s="136">
        <v>120</v>
      </c>
      <c r="G58" s="136">
        <v>120</v>
      </c>
      <c r="H58" s="137">
        <v>121</v>
      </c>
    </row>
    <row r="59" spans="2:8" ht="45.75" customHeight="1" x14ac:dyDescent="0.15">
      <c r="B59" s="135"/>
      <c r="C59" s="1259" t="s">
        <v>572</v>
      </c>
      <c r="D59" s="1260"/>
      <c r="E59" s="1261"/>
      <c r="F59" s="136">
        <v>27</v>
      </c>
      <c r="G59" s="136">
        <v>27</v>
      </c>
      <c r="H59" s="137">
        <v>27</v>
      </c>
    </row>
    <row r="60" spans="2:8" ht="45.75" customHeight="1" x14ac:dyDescent="0.15">
      <c r="B60" s="135"/>
      <c r="C60" s="1259" t="s">
        <v>573</v>
      </c>
      <c r="D60" s="1260"/>
      <c r="E60" s="1261"/>
      <c r="F60" s="136">
        <v>0</v>
      </c>
      <c r="G60" s="136">
        <v>1</v>
      </c>
      <c r="H60" s="137">
        <v>3</v>
      </c>
    </row>
    <row r="61" spans="2:8" ht="45.75" customHeight="1" x14ac:dyDescent="0.15">
      <c r="B61" s="135"/>
      <c r="C61" s="1259" t="s">
        <v>574</v>
      </c>
      <c r="D61" s="1260"/>
      <c r="E61" s="1261"/>
      <c r="F61" s="136">
        <v>1</v>
      </c>
      <c r="G61" s="136">
        <v>1</v>
      </c>
      <c r="H61" s="137">
        <v>1</v>
      </c>
    </row>
    <row r="62" spans="2:8" ht="45.75" customHeight="1" thickBot="1" x14ac:dyDescent="0.2">
      <c r="B62" s="138"/>
      <c r="C62" s="1262" t="s">
        <v>575</v>
      </c>
      <c r="D62" s="1263"/>
      <c r="E62" s="1264"/>
      <c r="F62" s="139">
        <v>1</v>
      </c>
      <c r="G62" s="139">
        <v>1</v>
      </c>
      <c r="H62" s="140">
        <v>1</v>
      </c>
    </row>
    <row r="63" spans="2:8" ht="52.5" customHeight="1" thickBot="1" x14ac:dyDescent="0.2">
      <c r="B63" s="141"/>
      <c r="C63" s="1265" t="s">
        <v>51</v>
      </c>
      <c r="D63" s="1265"/>
      <c r="E63" s="1266"/>
      <c r="F63" s="142">
        <v>418</v>
      </c>
      <c r="G63" s="142">
        <v>477</v>
      </c>
      <c r="H63" s="143">
        <v>619</v>
      </c>
    </row>
    <row r="64" spans="2:8" ht="15" customHeight="1" x14ac:dyDescent="0.15"/>
  </sheetData>
  <sheetProtection algorithmName="SHA-512" hashValue="dVremC0E507T+mNwRW5Hs9UD25Ry72gEbMUJ3JxqPp0ByueiHrl8zt0TPJCo9iVjjBhzOSdqN5aYuIaM6MUnzw==" saltValue="VfcUrESSMaZH/XZTIlzB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21632</v>
      </c>
      <c r="E3" s="162"/>
      <c r="F3" s="163">
        <v>67293</v>
      </c>
      <c r="G3" s="164"/>
      <c r="H3" s="165"/>
    </row>
    <row r="4" spans="1:8" x14ac:dyDescent="0.15">
      <c r="A4" s="166"/>
      <c r="B4" s="167"/>
      <c r="C4" s="168"/>
      <c r="D4" s="169">
        <v>14605</v>
      </c>
      <c r="E4" s="170"/>
      <c r="F4" s="171">
        <v>35076</v>
      </c>
      <c r="G4" s="172"/>
      <c r="H4" s="173"/>
    </row>
    <row r="5" spans="1:8" x14ac:dyDescent="0.15">
      <c r="A5" s="154" t="s">
        <v>539</v>
      </c>
      <c r="B5" s="159"/>
      <c r="C5" s="160"/>
      <c r="D5" s="161">
        <v>16960</v>
      </c>
      <c r="E5" s="162"/>
      <c r="F5" s="163">
        <v>67343</v>
      </c>
      <c r="G5" s="164"/>
      <c r="H5" s="165"/>
    </row>
    <row r="6" spans="1:8" x14ac:dyDescent="0.15">
      <c r="A6" s="166"/>
      <c r="B6" s="167"/>
      <c r="C6" s="168"/>
      <c r="D6" s="169">
        <v>9674</v>
      </c>
      <c r="E6" s="170"/>
      <c r="F6" s="171">
        <v>32865</v>
      </c>
      <c r="G6" s="172"/>
      <c r="H6" s="173"/>
    </row>
    <row r="7" spans="1:8" x14ac:dyDescent="0.15">
      <c r="A7" s="154" t="s">
        <v>540</v>
      </c>
      <c r="B7" s="159"/>
      <c r="C7" s="160"/>
      <c r="D7" s="161">
        <v>33155</v>
      </c>
      <c r="E7" s="162"/>
      <c r="F7" s="163">
        <v>73475</v>
      </c>
      <c r="G7" s="164"/>
      <c r="H7" s="165"/>
    </row>
    <row r="8" spans="1:8" x14ac:dyDescent="0.15">
      <c r="A8" s="166"/>
      <c r="B8" s="167"/>
      <c r="C8" s="168"/>
      <c r="D8" s="169">
        <v>23302</v>
      </c>
      <c r="E8" s="170"/>
      <c r="F8" s="171">
        <v>43072</v>
      </c>
      <c r="G8" s="172"/>
      <c r="H8" s="173"/>
    </row>
    <row r="9" spans="1:8" x14ac:dyDescent="0.15">
      <c r="A9" s="154" t="s">
        <v>541</v>
      </c>
      <c r="B9" s="159"/>
      <c r="C9" s="160"/>
      <c r="D9" s="161">
        <v>15358</v>
      </c>
      <c r="E9" s="162"/>
      <c r="F9" s="163">
        <v>87464</v>
      </c>
      <c r="G9" s="164"/>
      <c r="H9" s="165"/>
    </row>
    <row r="10" spans="1:8" x14ac:dyDescent="0.15">
      <c r="A10" s="166"/>
      <c r="B10" s="167"/>
      <c r="C10" s="168"/>
      <c r="D10" s="169">
        <v>9558</v>
      </c>
      <c r="E10" s="170"/>
      <c r="F10" s="171">
        <v>47479</v>
      </c>
      <c r="G10" s="172"/>
      <c r="H10" s="173"/>
    </row>
    <row r="11" spans="1:8" x14ac:dyDescent="0.15">
      <c r="A11" s="154" t="s">
        <v>542</v>
      </c>
      <c r="B11" s="159"/>
      <c r="C11" s="160"/>
      <c r="D11" s="161">
        <v>13689</v>
      </c>
      <c r="E11" s="162"/>
      <c r="F11" s="163">
        <v>96248</v>
      </c>
      <c r="G11" s="164"/>
      <c r="H11" s="165"/>
    </row>
    <row r="12" spans="1:8" x14ac:dyDescent="0.15">
      <c r="A12" s="166"/>
      <c r="B12" s="167"/>
      <c r="C12" s="174"/>
      <c r="D12" s="169">
        <v>5865</v>
      </c>
      <c r="E12" s="170"/>
      <c r="F12" s="171">
        <v>55768</v>
      </c>
      <c r="G12" s="172"/>
      <c r="H12" s="173"/>
    </row>
    <row r="13" spans="1:8" x14ac:dyDescent="0.15">
      <c r="A13" s="154"/>
      <c r="B13" s="159"/>
      <c r="C13" s="175"/>
      <c r="D13" s="176">
        <v>20159</v>
      </c>
      <c r="E13" s="177"/>
      <c r="F13" s="178">
        <v>78365</v>
      </c>
      <c r="G13" s="179"/>
      <c r="H13" s="165"/>
    </row>
    <row r="14" spans="1:8" x14ac:dyDescent="0.15">
      <c r="A14" s="166"/>
      <c r="B14" s="167"/>
      <c r="C14" s="168"/>
      <c r="D14" s="169">
        <v>12601</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6.39</v>
      </c>
      <c r="C19" s="180">
        <f>ROUND(VALUE(SUBSTITUTE(実質収支比率等に係る経年分析!G$48,"▲","-")),2)</f>
        <v>6.44</v>
      </c>
      <c r="D19" s="180">
        <f>ROUND(VALUE(SUBSTITUTE(実質収支比率等に係る経年分析!H$48,"▲","-")),2)</f>
        <v>6.65</v>
      </c>
      <c r="E19" s="180">
        <f>ROUND(VALUE(SUBSTITUTE(実質収支比率等に係る経年分析!I$48,"▲","-")),2)</f>
        <v>3.6</v>
      </c>
      <c r="F19" s="180">
        <f>ROUND(VALUE(SUBSTITUTE(実質収支比率等に係る経年分析!J$48,"▲","-")),2)</f>
        <v>8.14</v>
      </c>
    </row>
    <row r="20" spans="1:11" x14ac:dyDescent="0.15">
      <c r="A20" s="180" t="s">
        <v>55</v>
      </c>
      <c r="B20" s="180">
        <f>ROUND(VALUE(SUBSTITUTE(実質収支比率等に係る経年分析!F$47,"▲","-")),2)</f>
        <v>7.75</v>
      </c>
      <c r="C20" s="180">
        <f>ROUND(VALUE(SUBSTITUTE(実質収支比率等に係る経年分析!G$47,"▲","-")),2)</f>
        <v>5.86</v>
      </c>
      <c r="D20" s="180">
        <f>ROUND(VALUE(SUBSTITUTE(実質収支比率等に係る経年分析!H$47,"▲","-")),2)</f>
        <v>5.33</v>
      </c>
      <c r="E20" s="180">
        <f>ROUND(VALUE(SUBSTITUTE(実質収支比率等に係る経年分析!I$47,"▲","-")),2)</f>
        <v>6.64</v>
      </c>
      <c r="F20" s="180">
        <f>ROUND(VALUE(SUBSTITUTE(実質収支比率等に係る経年分析!J$47,"▲","-")),2)</f>
        <v>9.33</v>
      </c>
    </row>
    <row r="21" spans="1:11" x14ac:dyDescent="0.15">
      <c r="A21" s="180" t="s">
        <v>56</v>
      </c>
      <c r="B21" s="180">
        <f>IF(ISNUMBER(VALUE(SUBSTITUTE(実質収支比率等に係る経年分析!F$49,"▲","-"))),ROUND(VALUE(SUBSTITUTE(実質収支比率等に係る経年分析!F$49,"▲","-")),2),NA())</f>
        <v>-6.96</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-1.62</v>
      </c>
      <c r="F21" s="180">
        <f>IF(ISNUMBER(VALUE(SUBSTITUTE(実質収支比率等に係る経年分析!J$49,"▲","-"))),ROUND(VALUE(SUBSTITUTE(実質収支比率等に係る経年分析!J$49,"▲","-")),2),NA())</f>
        <v>7.86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浄化槽事業特別会計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2.4300000000000002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20.72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417</v>
      </c>
      <c r="E42" s="182"/>
      <c r="F42" s="182"/>
      <c r="G42" s="182">
        <f>'実質公債費比率（分子）の構造'!L$52</f>
        <v>425</v>
      </c>
      <c r="H42" s="182"/>
      <c r="I42" s="182"/>
      <c r="J42" s="182">
        <f>'実質公債費比率（分子）の構造'!M$52</f>
        <v>431</v>
      </c>
      <c r="K42" s="182"/>
      <c r="L42" s="182"/>
      <c r="M42" s="182">
        <f>'実質公債費比率（分子）の構造'!N$52</f>
        <v>431</v>
      </c>
      <c r="N42" s="182"/>
      <c r="O42" s="182"/>
      <c r="P42" s="182">
        <f>'実質公債費比率（分子）の構造'!O$52</f>
        <v>433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63</v>
      </c>
      <c r="C44" s="182"/>
      <c r="D44" s="182"/>
      <c r="E44" s="182">
        <f>'実質公債費比率（分子）の構造'!L$50</f>
        <v>63</v>
      </c>
      <c r="F44" s="182"/>
      <c r="G44" s="182"/>
      <c r="H44" s="182">
        <f>'実質公債費比率（分子）の構造'!M$50</f>
        <v>50</v>
      </c>
      <c r="I44" s="182"/>
      <c r="J44" s="182"/>
      <c r="K44" s="182">
        <f>'実質公債費比率（分子）の構造'!N$50</f>
        <v>50</v>
      </c>
      <c r="L44" s="182"/>
      <c r="M44" s="182"/>
      <c r="N44" s="182">
        <f>'実質公債費比率（分子）の構造'!O$50</f>
        <v>9</v>
      </c>
      <c r="O44" s="182"/>
      <c r="P44" s="182"/>
    </row>
    <row r="45" spans="1:16" x14ac:dyDescent="0.15">
      <c r="A45" s="182" t="s">
        <v>66</v>
      </c>
      <c r="B45" s="182">
        <f>'実質公債費比率（分子）の構造'!K$49</f>
        <v>21</v>
      </c>
      <c r="C45" s="182"/>
      <c r="D45" s="182"/>
      <c r="E45" s="182">
        <f>'実質公債費比率（分子）の構造'!L$49</f>
        <v>21</v>
      </c>
      <c r="F45" s="182"/>
      <c r="G45" s="182"/>
      <c r="H45" s="182">
        <f>'実質公債費比率（分子）の構造'!M$49</f>
        <v>21</v>
      </c>
      <c r="I45" s="182"/>
      <c r="J45" s="182"/>
      <c r="K45" s="182">
        <f>'実質公債費比率（分子）の構造'!N$49</f>
        <v>17</v>
      </c>
      <c r="L45" s="182"/>
      <c r="M45" s="182"/>
      <c r="N45" s="182">
        <f>'実質公債費比率（分子）の構造'!O$49</f>
        <v>16</v>
      </c>
      <c r="O45" s="182"/>
      <c r="P45" s="182"/>
    </row>
    <row r="46" spans="1:16" x14ac:dyDescent="0.15">
      <c r="A46" s="182" t="s">
        <v>67</v>
      </c>
      <c r="B46" s="182">
        <f>'実質公債費比率（分子）の構造'!K$48</f>
        <v>137</v>
      </c>
      <c r="C46" s="182"/>
      <c r="D46" s="182"/>
      <c r="E46" s="182">
        <f>'実質公債費比率（分子）の構造'!L$48</f>
        <v>138</v>
      </c>
      <c r="F46" s="182"/>
      <c r="G46" s="182"/>
      <c r="H46" s="182">
        <f>'実質公債費比率（分子）の構造'!M$48</f>
        <v>141</v>
      </c>
      <c r="I46" s="182"/>
      <c r="J46" s="182"/>
      <c r="K46" s="182">
        <f>'実質公債費比率（分子）の構造'!N$48</f>
        <v>154</v>
      </c>
      <c r="L46" s="182"/>
      <c r="M46" s="182"/>
      <c r="N46" s="182">
        <f>'実質公債費比率（分子）の構造'!O$48</f>
        <v>156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651</v>
      </c>
      <c r="C49" s="182"/>
      <c r="D49" s="182"/>
      <c r="E49" s="182">
        <f>'実質公債費比率（分子）の構造'!L$45</f>
        <v>674</v>
      </c>
      <c r="F49" s="182"/>
      <c r="G49" s="182"/>
      <c r="H49" s="182">
        <f>'実質公債費比率（分子）の構造'!M$45</f>
        <v>671</v>
      </c>
      <c r="I49" s="182"/>
      <c r="J49" s="182"/>
      <c r="K49" s="182">
        <f>'実質公債費比率（分子）の構造'!N$45</f>
        <v>633</v>
      </c>
      <c r="L49" s="182"/>
      <c r="M49" s="182"/>
      <c r="N49" s="182">
        <f>'実質公債費比率（分子）の構造'!O$45</f>
        <v>587</v>
      </c>
      <c r="O49" s="182"/>
      <c r="P49" s="182"/>
    </row>
    <row r="50" spans="1:16" x14ac:dyDescent="0.15">
      <c r="A50" s="182" t="s">
        <v>71</v>
      </c>
      <c r="B50" s="182" t="e">
        <f>NA()</f>
        <v>#N/A</v>
      </c>
      <c r="C50" s="182">
        <f>IF(ISNUMBER('実質公債費比率（分子）の構造'!K$53),'実質公債費比率（分子）の構造'!K$53,NA())</f>
        <v>455</v>
      </c>
      <c r="D50" s="182" t="e">
        <f>NA()</f>
        <v>#N/A</v>
      </c>
      <c r="E50" s="182" t="e">
        <f>NA()</f>
        <v>#N/A</v>
      </c>
      <c r="F50" s="182">
        <f>IF(ISNUMBER('実質公債費比率（分子）の構造'!L$53),'実質公債費比率（分子）の構造'!L$53,NA())</f>
        <v>471</v>
      </c>
      <c r="G50" s="182" t="e">
        <f>NA()</f>
        <v>#N/A</v>
      </c>
      <c r="H50" s="182" t="e">
        <f>NA()</f>
        <v>#N/A</v>
      </c>
      <c r="I50" s="182">
        <f>IF(ISNUMBER('実質公債費比率（分子）の構造'!M$53),'実質公債費比率（分子）の構造'!M$53,NA())</f>
        <v>452</v>
      </c>
      <c r="J50" s="182" t="e">
        <f>NA()</f>
        <v>#N/A</v>
      </c>
      <c r="K50" s="182" t="e">
        <f>NA()</f>
        <v>#N/A</v>
      </c>
      <c r="L50" s="182">
        <f>IF(ISNUMBER('実質公債費比率（分子）の構造'!N$53),'実質公債費比率（分子）の構造'!N$53,NA())</f>
        <v>423</v>
      </c>
      <c r="M50" s="182" t="e">
        <f>NA()</f>
        <v>#N/A</v>
      </c>
      <c r="N50" s="182" t="e">
        <f>NA()</f>
        <v>#N/A</v>
      </c>
      <c r="O50" s="182">
        <f>IF(ISNUMBER('実質公債費比率（分子）の構造'!O$53),'実質公債費比率（分子）の構造'!O$53,NA())</f>
        <v>335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5195</v>
      </c>
      <c r="E56" s="181"/>
      <c r="F56" s="181"/>
      <c r="G56" s="181">
        <f>'将来負担比率（分子）の構造'!J$52</f>
        <v>5165</v>
      </c>
      <c r="H56" s="181"/>
      <c r="I56" s="181"/>
      <c r="J56" s="181">
        <f>'将来負担比率（分子）の構造'!K$52</f>
        <v>5274</v>
      </c>
      <c r="K56" s="181"/>
      <c r="L56" s="181"/>
      <c r="M56" s="181">
        <f>'将来負担比率（分子）の構造'!L$52</f>
        <v>5187</v>
      </c>
      <c r="N56" s="181"/>
      <c r="O56" s="181"/>
      <c r="P56" s="181">
        <f>'将来負担比率（分子）の構造'!M$52</f>
        <v>5236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733</v>
      </c>
      <c r="E58" s="181"/>
      <c r="F58" s="181"/>
      <c r="G58" s="181">
        <f>'将来負担比率（分子）の構造'!J$50</f>
        <v>699</v>
      </c>
      <c r="H58" s="181"/>
      <c r="I58" s="181"/>
      <c r="J58" s="181">
        <f>'将来負担比率（分子）の構造'!K$50</f>
        <v>702</v>
      </c>
      <c r="K58" s="181"/>
      <c r="L58" s="181"/>
      <c r="M58" s="181">
        <f>'将来負担比率（分子）の構造'!L$50</f>
        <v>799</v>
      </c>
      <c r="N58" s="181"/>
      <c r="O58" s="181"/>
      <c r="P58" s="181">
        <f>'将来負担比率（分子）の構造'!M$50</f>
        <v>1024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777</v>
      </c>
      <c r="C62" s="181"/>
      <c r="D62" s="181"/>
      <c r="E62" s="181">
        <f>'将来負担比率（分子）の構造'!J$45</f>
        <v>860</v>
      </c>
      <c r="F62" s="181"/>
      <c r="G62" s="181"/>
      <c r="H62" s="181">
        <f>'将来負担比率（分子）の構造'!K$45</f>
        <v>823</v>
      </c>
      <c r="I62" s="181"/>
      <c r="J62" s="181"/>
      <c r="K62" s="181">
        <f>'将来負担比率（分子）の構造'!L$45</f>
        <v>826</v>
      </c>
      <c r="L62" s="181"/>
      <c r="M62" s="181"/>
      <c r="N62" s="181">
        <f>'将来負担比率（分子）の構造'!M$45</f>
        <v>806</v>
      </c>
      <c r="O62" s="181"/>
      <c r="P62" s="181"/>
    </row>
    <row r="63" spans="1:16" x14ac:dyDescent="0.15">
      <c r="A63" s="181" t="s">
        <v>34</v>
      </c>
      <c r="B63" s="181">
        <f>'将来負担比率（分子）の構造'!I$44</f>
        <v>140</v>
      </c>
      <c r="C63" s="181"/>
      <c r="D63" s="181"/>
      <c r="E63" s="181">
        <f>'将来負担比率（分子）の構造'!J$44</f>
        <v>141</v>
      </c>
      <c r="F63" s="181"/>
      <c r="G63" s="181"/>
      <c r="H63" s="181">
        <f>'将来負担比率（分子）の構造'!K$44</f>
        <v>126</v>
      </c>
      <c r="I63" s="181"/>
      <c r="J63" s="181"/>
      <c r="K63" s="181">
        <f>'将来負担比率（分子）の構造'!L$44</f>
        <v>175</v>
      </c>
      <c r="L63" s="181"/>
      <c r="M63" s="181"/>
      <c r="N63" s="181">
        <f>'将来負担比率（分子）の構造'!M$44</f>
        <v>282</v>
      </c>
      <c r="O63" s="181"/>
      <c r="P63" s="181"/>
    </row>
    <row r="64" spans="1:16" x14ac:dyDescent="0.15">
      <c r="A64" s="181" t="s">
        <v>33</v>
      </c>
      <c r="B64" s="181">
        <f>'将来負担比率（分子）の構造'!I$43</f>
        <v>1535</v>
      </c>
      <c r="C64" s="181"/>
      <c r="D64" s="181"/>
      <c r="E64" s="181">
        <f>'将来負担比率（分子）の構造'!J$43</f>
        <v>1555</v>
      </c>
      <c r="F64" s="181"/>
      <c r="G64" s="181"/>
      <c r="H64" s="181">
        <f>'将来負担比率（分子）の構造'!K$43</f>
        <v>1492</v>
      </c>
      <c r="I64" s="181"/>
      <c r="J64" s="181"/>
      <c r="K64" s="181">
        <f>'将来負担比率（分子）の構造'!L$43</f>
        <v>1431</v>
      </c>
      <c r="L64" s="181"/>
      <c r="M64" s="181"/>
      <c r="N64" s="181">
        <f>'将来負担比率（分子）の構造'!M$43</f>
        <v>1439</v>
      </c>
      <c r="O64" s="181"/>
      <c r="P64" s="181"/>
    </row>
    <row r="65" spans="1:16" x14ac:dyDescent="0.15">
      <c r="A65" s="181" t="s">
        <v>32</v>
      </c>
      <c r="B65" s="181">
        <f>'将来負担比率（分子）の構造'!I$42</f>
        <v>159</v>
      </c>
      <c r="C65" s="181"/>
      <c r="D65" s="181"/>
      <c r="E65" s="181">
        <f>'将来負担比率（分子）の構造'!J$42</f>
        <v>109</v>
      </c>
      <c r="F65" s="181"/>
      <c r="G65" s="181"/>
      <c r="H65" s="181">
        <f>'将来負担比率（分子）の構造'!K$42</f>
        <v>59</v>
      </c>
      <c r="I65" s="181"/>
      <c r="J65" s="181"/>
      <c r="K65" s="181">
        <f>'将来負担比率（分子）の構造'!L$42</f>
        <v>9</v>
      </c>
      <c r="L65" s="181"/>
      <c r="M65" s="181"/>
      <c r="N65" s="181" t="str">
        <f>'将来負担比率（分子）の構造'!M$42</f>
        <v>-</v>
      </c>
      <c r="O65" s="181"/>
      <c r="P65" s="181"/>
    </row>
    <row r="66" spans="1:16" x14ac:dyDescent="0.15">
      <c r="A66" s="181" t="s">
        <v>31</v>
      </c>
      <c r="B66" s="181">
        <f>'将来負担比率（分子）の構造'!I$41</f>
        <v>5790</v>
      </c>
      <c r="C66" s="181"/>
      <c r="D66" s="181"/>
      <c r="E66" s="181">
        <f>'将来負担比率（分子）の構造'!J$41</f>
        <v>5510</v>
      </c>
      <c r="F66" s="181"/>
      <c r="G66" s="181"/>
      <c r="H66" s="181">
        <f>'将来負担比率（分子）の構造'!K$41</f>
        <v>5520</v>
      </c>
      <c r="I66" s="181"/>
      <c r="J66" s="181"/>
      <c r="K66" s="181">
        <f>'将来負担比率（分子）の構造'!L$41</f>
        <v>5290</v>
      </c>
      <c r="L66" s="181"/>
      <c r="M66" s="181"/>
      <c r="N66" s="181">
        <f>'将来負担比率（分子）の構造'!M$41</f>
        <v>5301</v>
      </c>
      <c r="O66" s="181"/>
      <c r="P66" s="181"/>
    </row>
    <row r="67" spans="1:16" x14ac:dyDescent="0.15">
      <c r="A67" s="181" t="s">
        <v>75</v>
      </c>
      <c r="B67" s="181" t="e">
        <f>NA()</f>
        <v>#N/A</v>
      </c>
      <c r="C67" s="181">
        <f>IF(ISNUMBER('将来負担比率（分子）の構造'!I$53), IF('将来負担比率（分子）の構造'!I$53 &lt; 0, 0, '将来負担比率（分子）の構造'!I$53), NA())</f>
        <v>2471</v>
      </c>
      <c r="D67" s="181" t="e">
        <f>NA()</f>
        <v>#N/A</v>
      </c>
      <c r="E67" s="181" t="e">
        <f>NA()</f>
        <v>#N/A</v>
      </c>
      <c r="F67" s="181">
        <f>IF(ISNUMBER('将来負担比率（分子）の構造'!J$53), IF('将来負担比率（分子）の構造'!J$53 &lt; 0, 0, '将来負担比率（分子）の構造'!J$53), NA())</f>
        <v>2310</v>
      </c>
      <c r="G67" s="181" t="e">
        <f>NA()</f>
        <v>#N/A</v>
      </c>
      <c r="H67" s="181" t="e">
        <f>NA()</f>
        <v>#N/A</v>
      </c>
      <c r="I67" s="181">
        <f>IF(ISNUMBER('将来負担比率（分子）の構造'!K$53), IF('将来負担比率（分子）の構造'!K$53 &lt; 0, 0, '将来負担比率（分子）の構造'!K$53), NA())</f>
        <v>2044</v>
      </c>
      <c r="J67" s="181" t="e">
        <f>NA()</f>
        <v>#N/A</v>
      </c>
      <c r="K67" s="181" t="e">
        <f>NA()</f>
        <v>#N/A</v>
      </c>
      <c r="L67" s="181">
        <f>IF(ISNUMBER('将来負担比率（分子）の構造'!L$53), IF('将来負担比率（分子）の構造'!L$53 &lt; 0, 0, '将来負担比率（分子）の構造'!L$53), NA())</f>
        <v>1745</v>
      </c>
      <c r="M67" s="181" t="e">
        <f>NA()</f>
        <v>#N/A</v>
      </c>
      <c r="N67" s="181" t="e">
        <f>NA()</f>
        <v>#N/A</v>
      </c>
      <c r="O67" s="181">
        <f>IF(ISNUMBER('将来負担比率（分子）の構造'!M$53), IF('将来負担比率（分子）の構造'!M$53 &lt; 0, 0, '将来負担比率（分子）の構造'!M$53), NA())</f>
        <v>1569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224</v>
      </c>
      <c r="C72" s="185">
        <f>基金残高に係る経年分析!G55</f>
        <v>282</v>
      </c>
      <c r="D72" s="185">
        <f>基金残高に係る経年分析!H55</f>
        <v>422</v>
      </c>
    </row>
    <row r="73" spans="1:16" x14ac:dyDescent="0.15">
      <c r="A73" s="184" t="s">
        <v>78</v>
      </c>
      <c r="B73" s="185">
        <f>基金残高に係る経年分析!F56</f>
        <v>43</v>
      </c>
      <c r="C73" s="185">
        <f>基金残高に係る経年分析!G56</f>
        <v>43</v>
      </c>
      <c r="D73" s="185">
        <f>基金残高に係る経年分析!H56</f>
        <v>43</v>
      </c>
    </row>
    <row r="74" spans="1:16" x14ac:dyDescent="0.15">
      <c r="A74" s="184" t="s">
        <v>79</v>
      </c>
      <c r="B74" s="185">
        <f>基金残高に係る経年分析!F57</f>
        <v>151</v>
      </c>
      <c r="C74" s="185">
        <f>基金残高に係る経年分析!G57</f>
        <v>152</v>
      </c>
      <c r="D74" s="185">
        <f>基金残高に係る経年分析!H57</f>
        <v>154</v>
      </c>
    </row>
  </sheetData>
  <sheetProtection algorithmName="SHA-512" hashValue="z0z1jbMIeqqZonWbi+zQMtul+tJO5a+/LZSbZIASfL2mBCHu3hMY/OU4AE0W/R23Y2bUmIEBGStT0fMIUnTpUg==" saltValue="xbGKxIpJyDpfU9+c4iTE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2022-04-08T04:09:21Z</cp:lastPrinted>
  <dcterms:created xsi:type="dcterms:W3CDTF">2022-02-02T04:17:33Z</dcterms:created>
  <dcterms:modified xsi:type="dcterms:W3CDTF">2022-04-08T04:15:30Z</dcterms:modified>
  <cp:category/>
</cp:coreProperties>
</file>