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15_上下水道課\②下水道係\00._係共通\起債\☆起債関係通知_調査\R5通知・照会文書\20240116Fw【埼玉県市町村課】公営企業に係る経営比較分析表（令和４年度決算）の分析等について（依頼）\01送付資料\【経営比較分析表】2022_113417_47_1718\"/>
    </mc:Choice>
  </mc:AlternateContent>
  <xr:revisionPtr revIDLastSave="0" documentId="13_ncr:1_{DBE34820-ABFE-4E99-A939-0BF126ED8CF9}" xr6:coauthVersionLast="46" xr6:coauthVersionMax="46" xr10:uidLastSave="{00000000-0000-0000-0000-000000000000}"/>
  <workbookProtection workbookAlgorithmName="SHA-512" workbookHashValue="5Cwn9iwymjGgho4khZvNpIOILVTXFWE9FOsnQQRcyfXM+YVC3OLjPVmnzbXeWr4XtQcjFKcg3qo0QNjHumYAoA==" workbookSaltValue="8bHYx1Gp4ZA4PKkE9/j9EA==" workbookSpinCount="100000" lockStructure="1"/>
  <bookViews>
    <workbookView xWindow="255" yWindow="150" windowWidth="19305" windowHeight="1039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B10" i="4"/>
  <c r="AT8" i="4"/>
  <c r="W8" i="4"/>
  <c r="P8" i="4"/>
  <c r="B8" i="4"/>
</calcChain>
</file>

<file path=xl/sharedStrings.xml><?xml version="1.0" encoding="utf-8"?>
<sst xmlns="http://schemas.openxmlformats.org/spreadsheetml/2006/main" count="236" uniqueCount="121">
  <si>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</si>
  <si>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</si>
  <si>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</si>
  <si>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</si>
  <si>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</si>
  <si>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</si>
  <si>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</si>
  <si>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</si>
  <si>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</si>
  <si>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</si>
  <si>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</si>
  <si>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</si>
  <si>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</si>
  <si>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</si>
  <si>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</si>
  <si>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</si>
  <si>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</si>
  <si>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</si>
  <si>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</si>
  <si>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</si>
  <si>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</si>
  <si>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</si>
  <si>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</si>
  <si>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</si>
  <si>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</si>
  <si>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</si>
  <si>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</si>
  <si>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</si>
  <si>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</si>
  <si>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</si>
  <si>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</si>
  <si>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</si>
  <si>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</si>
  <si>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</si>
  <si>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</si>
  <si>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</si>
  <si>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</si>
  <si>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</si>
  <si>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</si>
  <si>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</si>
  <si>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</si>
  <si>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</si>
  <si>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</si>
  <si>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</si>
  <si>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</si>
  <si>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</si>
  <si>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</si>
  <si>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</si>
  <si>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</si>
  <si>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</si>
  <si>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</si>
  <si>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</si>
  <si>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</si>
  <si>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</si>
  <si>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</si>
  <si>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</si>
  <si>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</si>
  <si>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</si>
  <si>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</si>
  <si>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</si>
  <si>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</si>
  <si>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</si>
  <si>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</si>
  <si>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</si>
  <si>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</si>
  <si>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</si>
  <si>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</si>
  <si>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</si>
  <si>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</si>
  <si>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</si>
  <si>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</si>
  <si>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</si>
  <si>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</si>
  <si>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</si>
  <si>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</si>
  <si>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</si>
  <si>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</si>
  <si>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</si>
  <si>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</si>
  <si>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</si>
  <si>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</si>
  <si>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</si>
  <si>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</si>
  <si>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</si>
  <si>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</si>
  <si>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</si>
  <si>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</si>
  <si>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</si>
  <si>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</si>
  <si>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</si>
  <si>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</si>
  <si>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</si>
  <si>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</si>
  <si>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</si>
  <si>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</si>
  <si>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</si>
  <si>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</si>
  <si>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</si>
  <si>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</si>
  <si>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滑川町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</si>
  <si>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</si>
  <si>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</si>
  <si>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</si>
  <si>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</si>
  <si>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</si>
  <si>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</si>
  <si>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</si>
  <si>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</si>
  <si>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</si>
  <si>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</si>
  <si>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</si>
  <si>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</si>
  <si>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</si>
  <si>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</si>
  <si>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</si>
  <si>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</si>
  <si>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</si>
  <si>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</si>
  <si>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前年度より0.52ポイント上昇し、若干改善したが、維持管理支出が多い傾向から、ここ数年60％前後が続いており、経営改善に向けた取組が必要である。
⑤経費回収率
　前年度より14.45ポイント低下した。打ち切り決算による使用料収入減が影響している。類似団体平均値を下回る状態が続いている。一般会計繰入金収入への依存を改善するためにも、使用料改定検討が求められる。
⑥汚水処理原価
　前年度より96.92円上昇した。維持管理・修繕等が高コストであるところに、さらに打ち切り決算による使用料収入減が影響している。コスト見直し・抑制が求められる。
⑦施設利用率
　処理区域内人口の現象の影響で、前年度より1.38ポイント低下した。元々人口が少ない中、昼間の人口が減り、平均処理水量が少ないことから、施設利用率20％未満が続いている。過大スペックではあるが、処理区域間の距離が遠く、起伏があるため統廃合が難しい。コスト抑制を図ることが求められる。
⑧水洗化率
　管路が既存家屋の全面道路をほぼ網羅しているため、約90％を維持している。</t>
    <rPh sb="10" eb="13">
      <t>ゼンネンド</t>
    </rPh>
    <rPh sb="23" eb="25">
      <t>ジョウショウ</t>
    </rPh>
    <rPh sb="27" eb="29">
      <t>ジャッカン</t>
    </rPh>
    <rPh sb="29" eb="31">
      <t>カイゼン</t>
    </rPh>
    <rPh sb="51" eb="53">
      <t>スウネン</t>
    </rPh>
    <rPh sb="56" eb="58">
      <t>ゼンゴ</t>
    </rPh>
    <rPh sb="91" eb="94">
      <t>ゼンネンド</t>
    </rPh>
    <rPh sb="105" eb="107">
      <t>テイカ</t>
    </rPh>
    <rPh sb="119" eb="122">
      <t>シヨウリョウ</t>
    </rPh>
    <rPh sb="126" eb="128">
      <t>エイキョウ</t>
    </rPh>
    <rPh sb="144" eb="146">
      <t>ジョウタイ</t>
    </rPh>
    <rPh sb="147" eb="148">
      <t>ツヅ</t>
    </rPh>
    <rPh sb="192" eb="198">
      <t>オスイショリゲンカ</t>
    </rPh>
    <rPh sb="200" eb="203">
      <t>ゼンネンド</t>
    </rPh>
    <rPh sb="210" eb="211">
      <t>エン</t>
    </rPh>
    <rPh sb="211" eb="213">
      <t>ジョウショウ</t>
    </rPh>
    <rPh sb="216" eb="220">
      <t>イジカンリ</t>
    </rPh>
    <rPh sb="221" eb="223">
      <t>シュウゼン</t>
    </rPh>
    <rPh sb="223" eb="224">
      <t>トウ</t>
    </rPh>
    <rPh sb="225" eb="226">
      <t>コウ</t>
    </rPh>
    <rPh sb="256" eb="258">
      <t>エイキョウ</t>
    </rPh>
    <rPh sb="266" eb="268">
      <t>ミナオ</t>
    </rPh>
    <rPh sb="270" eb="272">
      <t>ヨクセイ</t>
    </rPh>
    <rPh sb="273" eb="274">
      <t>モト</t>
    </rPh>
    <rPh sb="281" eb="286">
      <t>シセツリヨウリツ</t>
    </rPh>
    <rPh sb="288" eb="293">
      <t>ショリクイキナイ</t>
    </rPh>
    <rPh sb="293" eb="295">
      <t>ジンコウ</t>
    </rPh>
    <rPh sb="296" eb="298">
      <t>ゲンショウ</t>
    </rPh>
    <rPh sb="299" eb="301">
      <t>エイキョウ</t>
    </rPh>
    <rPh sb="303" eb="306">
      <t>ゼンネンド</t>
    </rPh>
    <rPh sb="316" eb="318">
      <t>テイカ</t>
    </rPh>
    <rPh sb="321" eb="323">
      <t>モトモト</t>
    </rPh>
    <rPh sb="323" eb="325">
      <t>ジンコウ</t>
    </rPh>
    <rPh sb="326" eb="327">
      <t>スク</t>
    </rPh>
    <rPh sb="329" eb="330">
      <t>ナカ</t>
    </rPh>
    <rPh sb="331" eb="333">
      <t>ヒルマ</t>
    </rPh>
    <rPh sb="334" eb="336">
      <t>ジンコウ</t>
    </rPh>
    <rPh sb="337" eb="338">
      <t>ヘ</t>
    </rPh>
    <rPh sb="340" eb="344">
      <t>ヘイキンショリ</t>
    </rPh>
    <rPh sb="344" eb="346">
      <t>スイリョウ</t>
    </rPh>
    <rPh sb="347" eb="348">
      <t>スク</t>
    </rPh>
    <rPh sb="355" eb="360">
      <t>シセツリヨウリツ</t>
    </rPh>
    <rPh sb="363" eb="365">
      <t>ミマン</t>
    </rPh>
    <rPh sb="366" eb="367">
      <t>ツヅ</t>
    </rPh>
    <rPh sb="372" eb="374">
      <t>カダイ</t>
    </rPh>
    <rPh sb="384" eb="388">
      <t>ショリクイキ</t>
    </rPh>
    <rPh sb="388" eb="389">
      <t>カン</t>
    </rPh>
    <rPh sb="390" eb="392">
      <t>キョリ</t>
    </rPh>
    <rPh sb="393" eb="394">
      <t>トオ</t>
    </rPh>
    <rPh sb="396" eb="398">
      <t>キフク</t>
    </rPh>
    <rPh sb="403" eb="406">
      <t>トウハイゴウ</t>
    </rPh>
    <rPh sb="407" eb="408">
      <t>ムズカ</t>
    </rPh>
    <rPh sb="417" eb="418">
      <t>ハカ</t>
    </rPh>
    <rPh sb="422" eb="423">
      <t>モト</t>
    </rPh>
    <rPh sb="430" eb="434">
      <t>スイセンカリツ</t>
    </rPh>
    <rPh sb="436" eb="438">
      <t>カンロ</t>
    </rPh>
    <rPh sb="439" eb="441">
      <t>キゾン</t>
    </rPh>
    <rPh sb="441" eb="443">
      <t>カオク</t>
    </rPh>
    <rPh sb="444" eb="446">
      <t>ゼンメン</t>
    </rPh>
    <rPh sb="446" eb="448">
      <t>ドウロ</t>
    </rPh>
    <rPh sb="451" eb="453">
      <t>モウラ</t>
    </rPh>
    <rPh sb="460" eb="461">
      <t>ヤク</t>
    </rPh>
    <rPh sb="465" eb="467">
      <t>イジ</t>
    </rPh>
    <phoneticPr fontId="4"/>
  </si>
  <si>
    <t>③管渠改善率
　供用開始が平成10年ということもあり、管渠の全体的には老朽化が少ないため、管渠改善率0％が続いている。しかしながら、限られた財源の中で、処理施設等の修繕・計画的な更新が求められる。</t>
    <rPh sb="66" eb="67">
      <t>カギ</t>
    </rPh>
    <rPh sb="70" eb="72">
      <t>ザイゲン</t>
    </rPh>
    <rPh sb="73" eb="74">
      <t>ナカ</t>
    </rPh>
    <rPh sb="76" eb="80">
      <t>ショリシセツ</t>
    </rPh>
    <rPh sb="80" eb="81">
      <t>ナド</t>
    </rPh>
    <rPh sb="82" eb="84">
      <t>シュウゼン</t>
    </rPh>
    <rPh sb="85" eb="88">
      <t>ケイカクテキ</t>
    </rPh>
    <phoneticPr fontId="4"/>
  </si>
  <si>
    <t>　収益的収費比率・経費回収率がともに低水準、汚水処理原価が割高である。処理区域内の人口減少を視野に入れ、維持管理費の抑制を図りながら、使用料改定を実施し、経営改善を図ることが求められる。</t>
    <rPh sb="1" eb="4">
      <t>シュウエキテキ</t>
    </rPh>
    <rPh sb="4" eb="8">
      <t>シュウヒヒリツ</t>
    </rPh>
    <rPh sb="9" eb="13">
      <t>ケイヒカイシュウ</t>
    </rPh>
    <rPh sb="13" eb="14">
      <t>リツ</t>
    </rPh>
    <rPh sb="18" eb="21">
      <t>テイスイジュン</t>
    </rPh>
    <rPh sb="22" eb="28">
      <t>オスイショリゲンカ</t>
    </rPh>
    <rPh sb="29" eb="31">
      <t>ワリダカ</t>
    </rPh>
    <rPh sb="52" eb="57">
      <t>イジカンリヒ</t>
    </rPh>
    <rPh sb="58" eb="60">
      <t>ヨクセイ</t>
    </rPh>
    <rPh sb="61" eb="62">
      <t>ハカ</t>
    </rPh>
    <rPh sb="73" eb="75">
      <t>ジッシ</t>
    </rPh>
    <rPh sb="77" eb="79">
      <t>ケイエイ</t>
    </rPh>
    <rPh sb="79" eb="81">
      <t>カイゼン</t>
    </rPh>
    <rPh sb="82" eb="83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</si>
</sst>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A-444A-BB8C-193BE9113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A-444A-BB8C-193BE9113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13.36</c:v>
                </c:pt>
                <c:pt idx="1">
                  <c:v>20.85</c:v>
                </c:pt>
                <c:pt idx="2">
                  <c:v>18.48</c:v>
                </c:pt>
                <c:pt idx="3">
                  <c:v>18.73</c:v>
                </c:pt>
                <c:pt idx="4">
                  <c:v>17.350000000000001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5-40F5-A31E-36839AEAE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5-40F5-A31E-36839AEAE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87.19</c:v>
                </c:pt>
                <c:pt idx="1">
                  <c:v>87.82</c:v>
                </c:pt>
                <c:pt idx="2">
                  <c:v>87.71</c:v>
                </c:pt>
                <c:pt idx="3">
                  <c:v>91.37</c:v>
                </c:pt>
                <c:pt idx="4">
                  <c:v>91.18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4-4601-93ED-7FF535CB3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4-4601-93ED-7FF535CB3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59.3</c:v>
                </c:pt>
                <c:pt idx="1">
                  <c:v>62.47</c:v>
                </c:pt>
                <c:pt idx="2">
                  <c:v>61.85</c:v>
                </c:pt>
                <c:pt idx="3">
                  <c:v>59.49</c:v>
                </c:pt>
                <c:pt idx="4">
                  <c:v>60.01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5-4F3E-9911-ED4BE3590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55-4F3E-9911-ED4BE3590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0-4F87-BF21-3BFF953F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0-4F87-BF21-3BFF953F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2-4DCE-97A4-DE8A663B7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B2-4DCE-97A4-DE8A663B7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E-4430-BCB8-A334AFE1C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E-4430-BCB8-A334AFE1C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F-424F-8A80-8EED8852F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F-424F-8A80-8EED8852F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2-470F-88C5-CD339807D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2-470F-88C5-CD339807D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58.44</c:v>
                </c:pt>
                <c:pt idx="1">
                  <c:v>53.92</c:v>
                </c:pt>
                <c:pt idx="2">
                  <c:v>49.67</c:v>
                </c:pt>
                <c:pt idx="3">
                  <c:v>52.46</c:v>
                </c:pt>
                <c:pt idx="4">
                  <c:v>38.01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C-4AED-89E0-4E2900963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C-4AED-89E0-4E2900963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227.71</c:v>
                </c:pt>
                <c:pt idx="1">
                  <c:v>274.98</c:v>
                </c:pt>
                <c:pt idx="2">
                  <c:v>286.85000000000002</c:v>
                </c:pt>
                <c:pt idx="3">
                  <c:v>273.08999999999997</c:v>
                </c:pt>
                <c:pt idx="4">
                  <c:v>370.01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C-465F-BCD5-EC07BE482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C-465F-BCD5-EC07BE482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H1" zoomScale="60" zoomScaleNormal="60" workbookViewId="0">
      <selection activeCell="BK6" sqref="BK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埼玉県　滑川町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19711</v>
      </c>
      <c r="AM8" s="46"/>
      <c r="AN8" s="46"/>
      <c r="AO8" s="46"/>
      <c r="AP8" s="46"/>
      <c r="AQ8" s="46"/>
      <c r="AR8" s="46"/>
      <c r="AS8" s="46"/>
      <c r="AT8" s="45">
        <f>データ!T6</f>
        <v>29.68</v>
      </c>
      <c r="AU8" s="45"/>
      <c r="AV8" s="45"/>
      <c r="AW8" s="45"/>
      <c r="AX8" s="45"/>
      <c r="AY8" s="45"/>
      <c r="AZ8" s="45"/>
      <c r="BA8" s="45"/>
      <c r="BB8" s="45">
        <f>データ!U6</f>
        <v>664.12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6.89</v>
      </c>
      <c r="Q10" s="45"/>
      <c r="R10" s="45"/>
      <c r="S10" s="45"/>
      <c r="T10" s="45"/>
      <c r="U10" s="45"/>
      <c r="V10" s="45"/>
      <c r="W10" s="45">
        <f>データ!Q6</f>
        <v>84.78</v>
      </c>
      <c r="X10" s="45"/>
      <c r="Y10" s="45"/>
      <c r="Z10" s="45"/>
      <c r="AA10" s="45"/>
      <c r="AB10" s="45"/>
      <c r="AC10" s="45"/>
      <c r="AD10" s="46">
        <f>データ!R6</f>
        <v>2530</v>
      </c>
      <c r="AE10" s="46"/>
      <c r="AF10" s="46"/>
      <c r="AG10" s="46"/>
      <c r="AH10" s="46"/>
      <c r="AI10" s="46"/>
      <c r="AJ10" s="46"/>
      <c r="AK10" s="2"/>
      <c r="AL10" s="46">
        <f>データ!V6</f>
        <v>1360</v>
      </c>
      <c r="AM10" s="46"/>
      <c r="AN10" s="46"/>
      <c r="AO10" s="46"/>
      <c r="AP10" s="46"/>
      <c r="AQ10" s="46"/>
      <c r="AR10" s="46"/>
      <c r="AS10" s="46"/>
      <c r="AT10" s="45">
        <f>データ!W6</f>
        <v>0.64</v>
      </c>
      <c r="AU10" s="45"/>
      <c r="AV10" s="45"/>
      <c r="AW10" s="45"/>
      <c r="AX10" s="45"/>
      <c r="AY10" s="45"/>
      <c r="AZ10" s="45"/>
      <c r="BA10" s="45"/>
      <c r="BB10" s="45">
        <f>データ!X6</f>
        <v>2125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120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45</v>
      </c>
      <c r="O86" s="12" t="str">
        <f>データ!EO6</f>
        <v>【0.02】</v>
      </c>
    </row>
  </sheetData>
  <sheetProtection algorithmName="SHA-512" hashValue="F7qJ+qIqbWmIJ2eqBZWjjPkiB9Iwq2q7vXJ2dHtIVLl8MOs5clrOqvRJThZyt9R3rhOa3/jcnW1MBWWChntp2w==" saltValue="BbiPlDxf8ZfptYhEnOfsk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113417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埼玉県　滑川町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6.89</v>
      </c>
      <c r="Q6" s="20">
        <f t="shared" si="3"/>
        <v>84.78</v>
      </c>
      <c r="R6" s="20">
        <f t="shared" si="3"/>
        <v>2530</v>
      </c>
      <c r="S6" s="20">
        <f t="shared" si="3"/>
        <v>19711</v>
      </c>
      <c r="T6" s="20">
        <f t="shared" si="3"/>
        <v>29.68</v>
      </c>
      <c r="U6" s="20">
        <f t="shared" si="3"/>
        <v>664.12</v>
      </c>
      <c r="V6" s="20">
        <f t="shared" si="3"/>
        <v>1360</v>
      </c>
      <c r="W6" s="20">
        <f t="shared" si="3"/>
        <v>0.64</v>
      </c>
      <c r="X6" s="20">
        <f t="shared" si="3"/>
        <v>2125</v>
      </c>
      <c r="Y6" s="21">
        <f>IF(Y7="",NA(),Y7)</f>
        <v>59.3</v>
      </c>
      <c r="Z6" s="21">
        <f t="shared" ref="Z6:AH6" si="4">IF(Z7="",NA(),Z7)</f>
        <v>62.47</v>
      </c>
      <c r="AA6" s="21">
        <f t="shared" si="4"/>
        <v>61.85</v>
      </c>
      <c r="AB6" s="21">
        <f t="shared" si="4"/>
        <v>59.49</v>
      </c>
      <c r="AC6" s="21">
        <f t="shared" si="4"/>
        <v>60.01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58.44</v>
      </c>
      <c r="BR6" s="21">
        <f t="shared" ref="BR6:BZ6" si="8">IF(BR7="",NA(),BR7)</f>
        <v>53.92</v>
      </c>
      <c r="BS6" s="21">
        <f t="shared" si="8"/>
        <v>49.67</v>
      </c>
      <c r="BT6" s="21">
        <f t="shared" si="8"/>
        <v>52.46</v>
      </c>
      <c r="BU6" s="21">
        <f t="shared" si="8"/>
        <v>38.01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227.71</v>
      </c>
      <c r="CC6" s="21">
        <f t="shared" ref="CC6:CK6" si="9">IF(CC7="",NA(),CC7)</f>
        <v>274.98</v>
      </c>
      <c r="CD6" s="21">
        <f t="shared" si="9"/>
        <v>286.85000000000002</v>
      </c>
      <c r="CE6" s="21">
        <f t="shared" si="9"/>
        <v>273.08999999999997</v>
      </c>
      <c r="CF6" s="21">
        <f t="shared" si="9"/>
        <v>370.01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13.36</v>
      </c>
      <c r="CN6" s="21">
        <f t="shared" ref="CN6:CV6" si="10">IF(CN7="",NA(),CN7)</f>
        <v>20.85</v>
      </c>
      <c r="CO6" s="21">
        <f t="shared" si="10"/>
        <v>18.48</v>
      </c>
      <c r="CP6" s="21">
        <f t="shared" si="10"/>
        <v>18.73</v>
      </c>
      <c r="CQ6" s="21">
        <f t="shared" si="10"/>
        <v>17.350000000000001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87.19</v>
      </c>
      <c r="CY6" s="21">
        <f t="shared" ref="CY6:DG6" si="11">IF(CY7="",NA(),CY7)</f>
        <v>87.82</v>
      </c>
      <c r="CZ6" s="21">
        <f t="shared" si="11"/>
        <v>87.71</v>
      </c>
      <c r="DA6" s="21">
        <f t="shared" si="11"/>
        <v>91.37</v>
      </c>
      <c r="DB6" s="21">
        <f t="shared" si="11"/>
        <v>91.18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113417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6.89</v>
      </c>
      <c r="Q7" s="24">
        <v>84.78</v>
      </c>
      <c r="R7" s="24">
        <v>2530</v>
      </c>
      <c r="S7" s="24">
        <v>19711</v>
      </c>
      <c r="T7" s="24">
        <v>29.68</v>
      </c>
      <c r="U7" s="24">
        <v>664.12</v>
      </c>
      <c r="V7" s="24">
        <v>1360</v>
      </c>
      <c r="W7" s="24">
        <v>0.64</v>
      </c>
      <c r="X7" s="24">
        <v>2125</v>
      </c>
      <c r="Y7" s="24">
        <v>59.3</v>
      </c>
      <c r="Z7" s="24">
        <v>62.47</v>
      </c>
      <c r="AA7" s="24">
        <v>61.85</v>
      </c>
      <c r="AB7" s="24">
        <v>59.49</v>
      </c>
      <c r="AC7" s="24">
        <v>60.01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58.44</v>
      </c>
      <c r="BR7" s="24">
        <v>53.92</v>
      </c>
      <c r="BS7" s="24">
        <v>49.67</v>
      </c>
      <c r="BT7" s="24">
        <v>52.46</v>
      </c>
      <c r="BU7" s="24">
        <v>38.01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227.71</v>
      </c>
      <c r="CC7" s="24">
        <v>274.98</v>
      </c>
      <c r="CD7" s="24">
        <v>286.85000000000002</v>
      </c>
      <c r="CE7" s="24">
        <v>273.08999999999997</v>
      </c>
      <c r="CF7" s="24">
        <v>370.01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13.36</v>
      </c>
      <c r="CN7" s="24">
        <v>20.85</v>
      </c>
      <c r="CO7" s="24">
        <v>18.48</v>
      </c>
      <c r="CP7" s="24">
        <v>18.73</v>
      </c>
      <c r="CQ7" s="24">
        <v>17.350000000000001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87.19</v>
      </c>
      <c r="CY7" s="24">
        <v>87.82</v>
      </c>
      <c r="CZ7" s="24">
        <v>87.71</v>
      </c>
      <c r="DA7" s="24">
        <v>91.37</v>
      </c>
      <c r="DB7" s="24">
        <v>91.18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　武史</cp:lastModifiedBy>
  <cp:lastPrinted>2024-02-09T10:33:15Z</cp:lastPrinted>
  <dcterms:created xsi:type="dcterms:W3CDTF">2023-12-12T02:53:26Z</dcterms:created>
  <dcterms:modified xsi:type="dcterms:W3CDTF">2024-02-09T11:00:59Z</dcterms:modified>
  <cp:category/>
</cp:coreProperties>
</file>