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Z:\15_上下水道課\②下水道係\00._係共通\起債\☆起債関係通知_調査\R5通知・照会文書\20240116Fw【埼玉県市町村課】公営企業に係る経営比較分析表（令和４年度決算）の分析等について（依頼）\01送付資料\【経営比較分析表】2022_113417_47_1718\"/>
    </mc:Choice>
  </mc:AlternateContent>
  <xr:revisionPtr revIDLastSave="0" documentId="13_ncr:1_{3F58FC99-43AF-4AEB-BC45-BDCEA6908FA8}" xr6:coauthVersionLast="46" xr6:coauthVersionMax="46" xr10:uidLastSave="{00000000-0000-0000-0000-000000000000}"/>
  <workbookProtection workbookAlgorithmName="SHA-512" workbookHashValue="jsNedA9uW29IPp0C7IKVhK8RHPqbnxFmG3RrBY98R7VMa6kfoX0X2wahebdRI2s696dSBWiDUVg+vvydDbtg1g==" workbookSaltValue="exDiqCFOuY5jxkSR28lc2A==" workbookSpinCount="100000" lockStructure="1"/>
  <bookViews>
    <workbookView xWindow="60" yWindow="165" windowWidth="20295" windowHeight="10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I10" i="4" s="1"/>
  <c r="N6" i="5"/>
  <c r="B10" i="4" s="1"/>
  <c r="M6" i="5"/>
  <c r="AD8" i="4" s="1"/>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E86" i="4"/>
  <c r="AT10" i="4"/>
  <c r="W10" i="4"/>
  <c r="BB8" i="4"/>
  <c r="AL8" i="4"/>
  <c r="P8" i="4"/>
  <c r="I8" i="4"/>
  <c r="B8" i="4"/>
</calcChain>
</file>

<file path=xl/sharedStrings.xml><?xml version="1.0" encoding="utf-8"?>
<sst xmlns="http://schemas.openxmlformats.org/spreadsheetml/2006/main" count="247" uniqueCount="119">
  <si>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</si>
  <si>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</si>
  <si>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</si>
  <si>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</si>
  <si>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</si>
  <si>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</si>
  <si>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</si>
  <si>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</si>
  <si>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</si>
  <si>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</si>
  <si>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</si>
  <si>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</si>
  <si>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</si>
  <si>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</si>
  <si>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</si>
  <si>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</si>
  <si>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</si>
  <si>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</si>
  <si>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</si>
  <si>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</si>
  <si>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</si>
  <si>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</si>
  <si>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</si>
  <si>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</si>
  <si>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</si>
  <si>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</si>
  <si>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</si>
  <si>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</si>
  <si>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</si>
  <si>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</si>
  <si>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</si>
  <si>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</si>
  <si>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</si>
  <si>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</si>
  <si>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</si>
  <si>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</si>
  <si>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</si>
  <si>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</si>
  <si>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</si>
  <si>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</si>
  <si>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</si>
  <si>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</si>
  <si>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</si>
  <si>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</si>
  <si>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</si>
  <si>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</si>
  <si>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</si>
  <si>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</si>
  <si>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</si>
  <si>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</si>
  <si>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</si>
  <si>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</si>
  <si>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</si>
  <si>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</si>
  <si>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</si>
  <si>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</si>
  <si>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</si>
  <si>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</si>
  <si>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</si>
  <si>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</si>
  <si>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</si>
  <si>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</si>
  <si>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</si>
  <si>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</si>
  <si>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</si>
  <si>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</si>
  <si>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</si>
  <si>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</si>
  <si>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</si>
  <si>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</si>
  <si>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</si>
  <si>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</si>
  <si>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</si>
  <si>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</si>
  <si>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</si>
  <si>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</si>
  <si>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</si>
  <si>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</si>
  <si>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</si>
  <si>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</si>
  <si>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</si>
  <si>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</si>
  <si>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</si>
  <si>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</si>
  <si>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</si>
  <si>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</si>
  <si>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</si>
  <si>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</si>
  <si>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</si>
  <si>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</si>
  <si>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</si>
  <si>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</si>
  <si>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</si>
  <si>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</si>
  <si>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</si>
  <si>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</si>
  <si>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</si>
  <si>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滑川町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</si>
  <si>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</si>
  <si>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</si>
  <si>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</si>
  <si>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</si>
  <si>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</si>
  <si>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</si>
  <si>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</si>
  <si>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</si>
  <si>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</si>
  <si>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</si>
  <si>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</si>
  <si>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</si>
  <si>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</si>
  <si>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</si>
  <si>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</si>
  <si>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</si>
  <si>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</si>
  <si>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</si>
  <si>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①収益的収支比率
　前年度より13.77ポイント低下した。平成24年度事業開始からの経年劣化により、修繕等の支出増が影響している。支出抑制の経営改善に向けた取組が求められる。
④企業債残高対事業規模比率
　前年度より10.89ポイント減少した。大まかに見ればほぼ横ばいであるが、全国平均を上回っている。今後、償還財源の確保していくことが求められる。
⑤経費回収率
　類似団体平均・全国平均をともに上回っているが、前年度より16.01ポイント低下した。収益的収支比率と同様、修繕等の支出増が影響している。支出抑制の経営改善に向けた取組が求められる。
⑥汚水処理原価
　前年度より27.68円減少した。類似団体平均・全国平均をともに下回っている。他団体との比較において効率的な汚水処理を行なっていると見られる。
⑦施設利用率・⑧水洗化率
　ともに100％を継続しているのは、公設浄化槽設置要件を満たした設置申請者宅に浄化槽設置をしているためである。</t>
    <rPh sb="1" eb="8">
      <t>シュウエキテキシュウシヒリツ</t>
    </rPh>
    <rPh sb="10" eb="13">
      <t>ゼンネンド</t>
    </rPh>
    <rPh sb="24" eb="26">
      <t>テイカ</t>
    </rPh>
    <rPh sb="29" eb="31">
      <t>ヘイセイ</t>
    </rPh>
    <rPh sb="33" eb="35">
      <t>ネンド</t>
    </rPh>
    <rPh sb="35" eb="39">
      <t>ジギョウカイシ</t>
    </rPh>
    <rPh sb="42" eb="46">
      <t>ケイネンレッカ</t>
    </rPh>
    <rPh sb="52" eb="53">
      <t>トウ</t>
    </rPh>
    <rPh sb="65" eb="69">
      <t>シシュツヨクセイ</t>
    </rPh>
    <rPh sb="89" eb="92">
      <t>キギョウサイ</t>
    </rPh>
    <rPh sb="92" eb="94">
      <t>ザンダカ</t>
    </rPh>
    <rPh sb="94" eb="101">
      <t>タイジギョウキボヒリツ</t>
    </rPh>
    <rPh sb="103" eb="106">
      <t>ゼンネンド</t>
    </rPh>
    <rPh sb="117" eb="119">
      <t>ゲンショウ</t>
    </rPh>
    <rPh sb="122" eb="123">
      <t>オオ</t>
    </rPh>
    <rPh sb="126" eb="127">
      <t>ミ</t>
    </rPh>
    <rPh sb="131" eb="132">
      <t>ヨコ</t>
    </rPh>
    <rPh sb="139" eb="143">
      <t>ゼンコクヘイキン</t>
    </rPh>
    <rPh sb="144" eb="146">
      <t>ウワマワ</t>
    </rPh>
    <rPh sb="151" eb="153">
      <t>コンゴ</t>
    </rPh>
    <rPh sb="154" eb="156">
      <t>ショウカン</t>
    </rPh>
    <rPh sb="156" eb="158">
      <t>ザイゲン</t>
    </rPh>
    <rPh sb="159" eb="161">
      <t>カクホ</t>
    </rPh>
    <rPh sb="168" eb="169">
      <t>モト</t>
    </rPh>
    <rPh sb="176" eb="181">
      <t>ケイヒカイシュウリツ</t>
    </rPh>
    <rPh sb="183" eb="187">
      <t>ルイジダンタイ</t>
    </rPh>
    <rPh sb="187" eb="189">
      <t>ヘイキン</t>
    </rPh>
    <rPh sb="190" eb="194">
      <t>ゼンコクヘイキン</t>
    </rPh>
    <rPh sb="198" eb="200">
      <t>ウワマワ</t>
    </rPh>
    <rPh sb="206" eb="209">
      <t>ゼンネンド</t>
    </rPh>
    <rPh sb="220" eb="222">
      <t>テイカ</t>
    </rPh>
    <rPh sb="225" eb="232">
      <t>シュウエキテキシュウシヒリツ</t>
    </rPh>
    <rPh sb="233" eb="235">
      <t>ドウヨウ</t>
    </rPh>
    <rPh sb="275" eb="281">
      <t>オスイショリゲンカ</t>
    </rPh>
    <rPh sb="283" eb="286">
      <t>ゼンネンド</t>
    </rPh>
    <rPh sb="293" eb="294">
      <t>エン</t>
    </rPh>
    <rPh sb="294" eb="296">
      <t>ゲンショウ</t>
    </rPh>
    <rPh sb="299" eb="305">
      <t>ルイジダンタイヘイキン</t>
    </rPh>
    <rPh sb="306" eb="310">
      <t>ゼンコクヘイキン</t>
    </rPh>
    <rPh sb="314" eb="316">
      <t>シタマワ</t>
    </rPh>
    <rPh sb="321" eb="324">
      <t>タダンタイ</t>
    </rPh>
    <rPh sb="326" eb="328">
      <t>ヒカク</t>
    </rPh>
    <rPh sb="332" eb="335">
      <t>コウリツテキ</t>
    </rPh>
    <rPh sb="336" eb="340">
      <t>オスイショリ</t>
    </rPh>
    <rPh sb="341" eb="342">
      <t>オコ</t>
    </rPh>
    <rPh sb="348" eb="349">
      <t>ミ</t>
    </rPh>
    <rPh sb="355" eb="357">
      <t>シセツ</t>
    </rPh>
    <rPh sb="357" eb="360">
      <t>リヨウリツ</t>
    </rPh>
    <rPh sb="362" eb="366">
      <t>スイセンカリツ</t>
    </rPh>
    <rPh sb="376" eb="378">
      <t>ケイゾク</t>
    </rPh>
    <phoneticPr fontId="4"/>
  </si>
  <si>
    <t>③管渠改善率
　管渠埋設を伴わない公設浄化槽のため、当該値はない。</t>
    <rPh sb="8" eb="10">
      <t>カンキョ</t>
    </rPh>
    <rPh sb="10" eb="12">
      <t>マイセツ</t>
    </rPh>
    <rPh sb="13" eb="14">
      <t>トモナ</t>
    </rPh>
    <rPh sb="17" eb="22">
      <t>コウセツジョウカソウ</t>
    </rPh>
    <rPh sb="26" eb="28">
      <t>トウガイ</t>
    </rPh>
    <rPh sb="28" eb="29">
      <t>チ</t>
    </rPh>
    <phoneticPr fontId="4"/>
  </si>
  <si>
    <t>　事業開始から10年を超え、故障修繕等によるコストにより、収益的収支比率・経費回収率が低下している。コスト見直しを行い、経営改善を進めることが求められる。</t>
    <rPh sb="1" eb="5">
      <t>ジギョウカイシ</t>
    </rPh>
    <rPh sb="9" eb="10">
      <t>ネン</t>
    </rPh>
    <rPh sb="11" eb="12">
      <t>コ</t>
    </rPh>
    <rPh sb="14" eb="16">
      <t>コショウ</t>
    </rPh>
    <rPh sb="16" eb="18">
      <t>シュウゼン</t>
    </rPh>
    <rPh sb="18" eb="19">
      <t>トウ</t>
    </rPh>
    <rPh sb="29" eb="36">
      <t>シュウエキテキシュウシヒリツ</t>
    </rPh>
    <rPh sb="37" eb="42">
      <t>ケイヒカイシュウリツ</t>
    </rPh>
    <rPh sb="43" eb="45">
      <t>テイカ</t>
    </rPh>
    <rPh sb="53" eb="55">
      <t>ミナオ</t>
    </rPh>
    <rPh sb="57" eb="58">
      <t>オコナ</t>
    </rPh>
    <rPh sb="60" eb="64">
      <t>ケイエイカイゼン</t>
    </rPh>
    <rPh sb="65" eb="66">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</si>
</sst>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893-4033-AA78-1F6936CB9A6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893-4033-AA78-1F6936CB9A6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77E-4AD2-8808-2F67B884955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55.96</c:v>
                </c:pt>
                <c:pt idx="2">
                  <c:v>56.45</c:v>
                </c:pt>
                <c:pt idx="3">
                  <c:v>58.26</c:v>
                </c:pt>
                <c:pt idx="4">
                  <c:v>56.76</c:v>
                </c:pt>
              </c:numCache>
            </c:numRef>
          </c:val>
          <c:smooth val="0"/>
          <c:extLst>
            <c:ext xmlns:c16="http://schemas.microsoft.com/office/drawing/2014/chart" uri="{C3380CC4-5D6E-409C-BE32-E72D297353CC}">
              <c16:uniqueId val="{00000001-577E-4AD2-8808-2F67B884955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B23-4532-A2BC-6CC58A5293C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60.12</c:v>
                </c:pt>
                <c:pt idx="2">
                  <c:v>54.99</c:v>
                </c:pt>
                <c:pt idx="3">
                  <c:v>66.430000000000007</c:v>
                </c:pt>
                <c:pt idx="4">
                  <c:v>66.88</c:v>
                </c:pt>
              </c:numCache>
            </c:numRef>
          </c:val>
          <c:smooth val="0"/>
          <c:extLst>
            <c:ext xmlns:c16="http://schemas.microsoft.com/office/drawing/2014/chart" uri="{C3380CC4-5D6E-409C-BE32-E72D297353CC}">
              <c16:uniqueId val="{00000001-FB23-4532-A2BC-6CC58A5293C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149.58000000000001</c:v>
                </c:pt>
                <c:pt idx="1">
                  <c:v>125.87</c:v>
                </c:pt>
                <c:pt idx="2">
                  <c:v>96.91</c:v>
                </c:pt>
                <c:pt idx="3">
                  <c:v>92.93</c:v>
                </c:pt>
                <c:pt idx="4">
                  <c:v>79.16</c:v>
                </c:pt>
              </c:numCache>
            </c:numRef>
          </c:val>
          <c:extLst>
            <c:ext xmlns:c16="http://schemas.microsoft.com/office/drawing/2014/chart" uri="{C3380CC4-5D6E-409C-BE32-E72D297353CC}">
              <c16:uniqueId val="{00000000-B11D-4FED-AAE1-DDEA757B775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1D-4FED-AAE1-DDEA757B775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45B-4F38-8382-01578A24B5D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45B-4F38-8382-01578A24B5D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EB-4BF4-8597-282ECC834E1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EB-4BF4-8597-282ECC834E1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97-4A63-9B9E-52DE47510D6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97-4A63-9B9E-52DE47510D6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95E-4842-8CF3-E1CF0A89F2B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95E-4842-8CF3-E1CF0A89F2B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quot;-&quot;">
                  <c:v>383.98</c:v>
                </c:pt>
                <c:pt idx="3" formatCode="#,##0.00;&quot;△&quot;#,##0.00;&quot;-&quot;">
                  <c:v>418.82</c:v>
                </c:pt>
                <c:pt idx="4" formatCode="#,##0.00;&quot;△&quot;#,##0.00;&quot;-&quot;">
                  <c:v>407.93</c:v>
                </c:pt>
              </c:numCache>
            </c:numRef>
          </c:val>
          <c:extLst>
            <c:ext xmlns:c16="http://schemas.microsoft.com/office/drawing/2014/chart" uri="{C3380CC4-5D6E-409C-BE32-E72D297353CC}">
              <c16:uniqueId val="{00000000-5609-47C8-BB03-64087578298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421.25</c:v>
                </c:pt>
                <c:pt idx="2">
                  <c:v>398.42</c:v>
                </c:pt>
                <c:pt idx="3">
                  <c:v>393.35</c:v>
                </c:pt>
                <c:pt idx="4">
                  <c:v>397.03</c:v>
                </c:pt>
              </c:numCache>
            </c:numRef>
          </c:val>
          <c:smooth val="0"/>
          <c:extLst>
            <c:ext xmlns:c16="http://schemas.microsoft.com/office/drawing/2014/chart" uri="{C3380CC4-5D6E-409C-BE32-E72D297353CC}">
              <c16:uniqueId val="{00000001-5609-47C8-BB03-64087578298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87.74</c:v>
                </c:pt>
                <c:pt idx="1">
                  <c:v>89.71</c:v>
                </c:pt>
                <c:pt idx="2">
                  <c:v>96.69</c:v>
                </c:pt>
                <c:pt idx="3">
                  <c:v>92.67</c:v>
                </c:pt>
                <c:pt idx="4">
                  <c:v>76.66</c:v>
                </c:pt>
              </c:numCache>
            </c:numRef>
          </c:val>
          <c:extLst>
            <c:ext xmlns:c16="http://schemas.microsoft.com/office/drawing/2014/chart" uri="{C3380CC4-5D6E-409C-BE32-E72D297353CC}">
              <c16:uniqueId val="{00000000-7F1C-4230-8FB5-A0134BEF239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53.23</c:v>
                </c:pt>
                <c:pt idx="2">
                  <c:v>50.7</c:v>
                </c:pt>
                <c:pt idx="3">
                  <c:v>48.13</c:v>
                </c:pt>
                <c:pt idx="4">
                  <c:v>46.58</c:v>
                </c:pt>
              </c:numCache>
            </c:numRef>
          </c:val>
          <c:smooth val="0"/>
          <c:extLst>
            <c:ext xmlns:c16="http://schemas.microsoft.com/office/drawing/2014/chart" uri="{C3380CC4-5D6E-409C-BE32-E72D297353CC}">
              <c16:uniqueId val="{00000001-7F1C-4230-8FB5-A0134BEF239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155.76</c:v>
                </c:pt>
                <c:pt idx="1">
                  <c:v>150.01</c:v>
                </c:pt>
                <c:pt idx="2">
                  <c:v>158.9</c:v>
                </c:pt>
                <c:pt idx="3">
                  <c:v>155.02000000000001</c:v>
                </c:pt>
                <c:pt idx="4">
                  <c:v>127.34</c:v>
                </c:pt>
              </c:numCache>
            </c:numRef>
          </c:val>
          <c:extLst>
            <c:ext xmlns:c16="http://schemas.microsoft.com/office/drawing/2014/chart" uri="{C3380CC4-5D6E-409C-BE32-E72D297353CC}">
              <c16:uniqueId val="{00000000-5B51-4D6E-AE3E-926FE47F0E3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283.3</c:v>
                </c:pt>
                <c:pt idx="2">
                  <c:v>289.81</c:v>
                </c:pt>
                <c:pt idx="3">
                  <c:v>301.54000000000002</c:v>
                </c:pt>
                <c:pt idx="4">
                  <c:v>311.73</c:v>
                </c:pt>
              </c:numCache>
            </c:numRef>
          </c:val>
          <c:smooth val="0"/>
          <c:extLst>
            <c:ext xmlns:c16="http://schemas.microsoft.com/office/drawing/2014/chart" uri="{C3380CC4-5D6E-409C-BE32-E72D297353CC}">
              <c16:uniqueId val="{00000001-5B51-4D6E-AE3E-926FE47F0E3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D1" zoomScale="60" zoomScaleNormal="60" workbookViewId="0">
      <selection activeCell="BK6" sqref="BK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埼玉県　滑川町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K3</v>
      </c>
      <c r="X8" s="65"/>
      <c r="Y8" s="65"/>
      <c r="Z8" s="65"/>
      <c r="AA8" s="65"/>
      <c r="AB8" s="65"/>
      <c r="AC8" s="65"/>
      <c r="AD8" s="66" t="str">
        <f>データ!$M$6</f>
        <v>非設置</v>
      </c>
      <c r="AE8" s="66"/>
      <c r="AF8" s="66"/>
      <c r="AG8" s="66"/>
      <c r="AH8" s="66"/>
      <c r="AI8" s="66"/>
      <c r="AJ8" s="66"/>
      <c r="AK8" s="3"/>
      <c r="AL8" s="46">
        <f>データ!S6</f>
        <v>19711</v>
      </c>
      <c r="AM8" s="46"/>
      <c r="AN8" s="46"/>
      <c r="AO8" s="46"/>
      <c r="AP8" s="46"/>
      <c r="AQ8" s="46"/>
      <c r="AR8" s="46"/>
      <c r="AS8" s="46"/>
      <c r="AT8" s="45">
        <f>データ!T6</f>
        <v>29.68</v>
      </c>
      <c r="AU8" s="45"/>
      <c r="AV8" s="45"/>
      <c r="AW8" s="45"/>
      <c r="AX8" s="45"/>
      <c r="AY8" s="45"/>
      <c r="AZ8" s="45"/>
      <c r="BA8" s="45"/>
      <c r="BB8" s="45">
        <f>データ!U6</f>
        <v>664.12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2.77</v>
      </c>
      <c r="Q10" s="45"/>
      <c r="R10" s="45"/>
      <c r="S10" s="45"/>
      <c r="T10" s="45"/>
      <c r="U10" s="45"/>
      <c r="V10" s="45"/>
      <c r="W10" s="45">
        <f>データ!Q6</f>
        <v>100</v>
      </c>
      <c r="X10" s="45"/>
      <c r="Y10" s="45"/>
      <c r="Z10" s="45"/>
      <c r="AA10" s="45"/>
      <c r="AB10" s="45"/>
      <c r="AC10" s="45"/>
      <c r="AD10" s="46">
        <f>データ!R6</f>
        <v>3300</v>
      </c>
      <c r="AE10" s="46"/>
      <c r="AF10" s="46"/>
      <c r="AG10" s="46"/>
      <c r="AH10" s="46"/>
      <c r="AI10" s="46"/>
      <c r="AJ10" s="46"/>
      <c r="AK10" s="2"/>
      <c r="AL10" s="46">
        <f>データ!V6</f>
        <v>546</v>
      </c>
      <c r="AM10" s="46"/>
      <c r="AN10" s="46"/>
      <c r="AO10" s="46"/>
      <c r="AP10" s="46"/>
      <c r="AQ10" s="46"/>
      <c r="AR10" s="46"/>
      <c r="AS10" s="46"/>
      <c r="AT10" s="45">
        <f>データ!W6</f>
        <v>25.83</v>
      </c>
      <c r="AU10" s="45"/>
      <c r="AV10" s="45"/>
      <c r="AW10" s="45"/>
      <c r="AX10" s="45"/>
      <c r="AY10" s="45"/>
      <c r="AZ10" s="45"/>
      <c r="BA10" s="45"/>
      <c r="BB10" s="45">
        <f>データ!X6</f>
        <v>21.14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43</v>
      </c>
      <c r="N86" s="12" t="s">
        <v>43</v>
      </c>
      <c r="O86" s="12" t="str">
        <f>データ!EO6</f>
        <v>【-】</v>
      </c>
    </row>
  </sheetData>
  <sheetProtection algorithmName="SHA-512" hashValue="KbvquqohioCassfgJudzC4qEZIcG1elrxwT1mWeeBjBeUdqKrrivdnczHkfPG79hlSSwLAKt0Ahzy+rMF0azPQ==" saltValue="j6D0vQulRrLZAg3LvZU+w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113417</v>
      </c>
      <c r="D6" s="19">
        <f t="shared" si="3"/>
        <v>47</v>
      </c>
      <c r="E6" s="19">
        <f t="shared" si="3"/>
        <v>18</v>
      </c>
      <c r="F6" s="19">
        <f t="shared" si="3"/>
        <v>0</v>
      </c>
      <c r="G6" s="19">
        <f t="shared" si="3"/>
        <v>0</v>
      </c>
      <c r="H6" s="19" t="str">
        <f t="shared" si="3"/>
        <v>埼玉県　滑川町</v>
      </c>
      <c r="I6" s="19" t="str">
        <f t="shared" si="3"/>
        <v>法非適用</v>
      </c>
      <c r="J6" s="19" t="str">
        <f t="shared" si="3"/>
        <v>下水道事業</v>
      </c>
      <c r="K6" s="19" t="str">
        <f t="shared" si="3"/>
        <v>特定地域生活排水処理</v>
      </c>
      <c r="L6" s="19" t="str">
        <f t="shared" si="3"/>
        <v>K3</v>
      </c>
      <c r="M6" s="19" t="str">
        <f t="shared" si="3"/>
        <v>非設置</v>
      </c>
      <c r="N6" s="20" t="str">
        <f t="shared" si="3"/>
        <v>-</v>
      </c>
      <c r="O6" s="20" t="str">
        <f t="shared" si="3"/>
        <v>該当数値なし</v>
      </c>
      <c r="P6" s="20">
        <f t="shared" si="3"/>
        <v>2.77</v>
      </c>
      <c r="Q6" s="20">
        <f t="shared" si="3"/>
        <v>100</v>
      </c>
      <c r="R6" s="20">
        <f t="shared" si="3"/>
        <v>3300</v>
      </c>
      <c r="S6" s="20">
        <f t="shared" si="3"/>
        <v>19711</v>
      </c>
      <c r="T6" s="20">
        <f t="shared" si="3"/>
        <v>29.68</v>
      </c>
      <c r="U6" s="20">
        <f t="shared" si="3"/>
        <v>664.12</v>
      </c>
      <c r="V6" s="20">
        <f t="shared" si="3"/>
        <v>546</v>
      </c>
      <c r="W6" s="20">
        <f t="shared" si="3"/>
        <v>25.83</v>
      </c>
      <c r="X6" s="20">
        <f t="shared" si="3"/>
        <v>21.14</v>
      </c>
      <c r="Y6" s="21">
        <f>IF(Y7="",NA(),Y7)</f>
        <v>149.58000000000001</v>
      </c>
      <c r="Z6" s="21">
        <f t="shared" ref="Z6:AH6" si="4">IF(Z7="",NA(),Z7)</f>
        <v>125.87</v>
      </c>
      <c r="AA6" s="21">
        <f t="shared" si="4"/>
        <v>96.91</v>
      </c>
      <c r="AB6" s="21">
        <f t="shared" si="4"/>
        <v>92.93</v>
      </c>
      <c r="AC6" s="21">
        <f t="shared" si="4"/>
        <v>79.16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1">
        <f t="shared" si="7"/>
        <v>383.98</v>
      </c>
      <c r="BI6" s="21">
        <f t="shared" si="7"/>
        <v>418.82</v>
      </c>
      <c r="BJ6" s="21">
        <f t="shared" si="7"/>
        <v>407.93</v>
      </c>
      <c r="BK6" s="21">
        <f t="shared" si="7"/>
        <v>386.46</v>
      </c>
      <c r="BL6" s="21">
        <f t="shared" si="7"/>
        <v>421.25</v>
      </c>
      <c r="BM6" s="21">
        <f t="shared" si="7"/>
        <v>398.42</v>
      </c>
      <c r="BN6" s="21">
        <f t="shared" si="7"/>
        <v>393.35</v>
      </c>
      <c r="BO6" s="21">
        <f t="shared" si="7"/>
        <v>397.03</v>
      </c>
      <c r="BP6" s="20" t="str">
        <f>IF(BP7="","",IF(BP7="-","【-】","【"&amp;SUBSTITUTE(TEXT(BP7,"#,##0.00"),"-","△")&amp;"】"))</f>
        <v>【307.39】</v>
      </c>
      <c r="BQ6" s="21">
        <f>IF(BQ7="",NA(),BQ7)</f>
        <v>87.74</v>
      </c>
      <c r="BR6" s="21">
        <f t="shared" ref="BR6:BZ6" si="8">IF(BR7="",NA(),BR7)</f>
        <v>89.71</v>
      </c>
      <c r="BS6" s="21">
        <f t="shared" si="8"/>
        <v>96.69</v>
      </c>
      <c r="BT6" s="21">
        <f t="shared" si="8"/>
        <v>92.67</v>
      </c>
      <c r="BU6" s="21">
        <f t="shared" si="8"/>
        <v>76.66</v>
      </c>
      <c r="BV6" s="21">
        <f t="shared" si="8"/>
        <v>55.85</v>
      </c>
      <c r="BW6" s="21">
        <f t="shared" si="8"/>
        <v>53.23</v>
      </c>
      <c r="BX6" s="21">
        <f t="shared" si="8"/>
        <v>50.7</v>
      </c>
      <c r="BY6" s="21">
        <f t="shared" si="8"/>
        <v>48.13</v>
      </c>
      <c r="BZ6" s="21">
        <f t="shared" si="8"/>
        <v>46.58</v>
      </c>
      <c r="CA6" s="20" t="str">
        <f>IF(CA7="","",IF(CA7="-","【-】","【"&amp;SUBSTITUTE(TEXT(CA7,"#,##0.00"),"-","△")&amp;"】"))</f>
        <v>【57.03】</v>
      </c>
      <c r="CB6" s="21">
        <f>IF(CB7="",NA(),CB7)</f>
        <v>155.76</v>
      </c>
      <c r="CC6" s="21">
        <f t="shared" ref="CC6:CK6" si="9">IF(CC7="",NA(),CC7)</f>
        <v>150.01</v>
      </c>
      <c r="CD6" s="21">
        <f t="shared" si="9"/>
        <v>158.9</v>
      </c>
      <c r="CE6" s="21">
        <f t="shared" si="9"/>
        <v>155.02000000000001</v>
      </c>
      <c r="CF6" s="21">
        <f t="shared" si="9"/>
        <v>127.34</v>
      </c>
      <c r="CG6" s="21">
        <f t="shared" si="9"/>
        <v>287.91000000000003</v>
      </c>
      <c r="CH6" s="21">
        <f t="shared" si="9"/>
        <v>283.3</v>
      </c>
      <c r="CI6" s="21">
        <f t="shared" si="9"/>
        <v>289.81</v>
      </c>
      <c r="CJ6" s="21">
        <f t="shared" si="9"/>
        <v>301.54000000000002</v>
      </c>
      <c r="CK6" s="21">
        <f t="shared" si="9"/>
        <v>311.73</v>
      </c>
      <c r="CL6" s="20" t="str">
        <f>IF(CL7="","",IF(CL7="-","【-】","【"&amp;SUBSTITUTE(TEXT(CL7,"#,##0.00"),"-","△")&amp;"】"))</f>
        <v>【294.83】</v>
      </c>
      <c r="CM6" s="21">
        <f>IF(CM7="",NA(),CM7)</f>
        <v>100</v>
      </c>
      <c r="CN6" s="21">
        <f t="shared" ref="CN6:CV6" si="10">IF(CN7="",NA(),CN7)</f>
        <v>100</v>
      </c>
      <c r="CO6" s="21">
        <f t="shared" si="10"/>
        <v>100</v>
      </c>
      <c r="CP6" s="21">
        <f t="shared" si="10"/>
        <v>100</v>
      </c>
      <c r="CQ6" s="21">
        <f t="shared" si="10"/>
        <v>100</v>
      </c>
      <c r="CR6" s="21">
        <f t="shared" si="10"/>
        <v>54.93</v>
      </c>
      <c r="CS6" s="21">
        <f t="shared" si="10"/>
        <v>55.96</v>
      </c>
      <c r="CT6" s="21">
        <f t="shared" si="10"/>
        <v>56.45</v>
      </c>
      <c r="CU6" s="21">
        <f t="shared" si="10"/>
        <v>58.26</v>
      </c>
      <c r="CV6" s="21">
        <f t="shared" si="10"/>
        <v>56.76</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65.569999999999993</v>
      </c>
      <c r="DD6" s="21">
        <f t="shared" si="11"/>
        <v>60.12</v>
      </c>
      <c r="DE6" s="21">
        <f t="shared" si="11"/>
        <v>54.99</v>
      </c>
      <c r="DF6" s="21">
        <f t="shared" si="11"/>
        <v>66.430000000000007</v>
      </c>
      <c r="DG6" s="21">
        <f t="shared" si="11"/>
        <v>66.88</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113417</v>
      </c>
      <c r="D7" s="23">
        <v>47</v>
      </c>
      <c r="E7" s="23">
        <v>18</v>
      </c>
      <c r="F7" s="23">
        <v>0</v>
      </c>
      <c r="G7" s="23">
        <v>0</v>
      </c>
      <c r="H7" s="23" t="s">
        <v>97</v>
      </c>
      <c r="I7" s="23" t="s">
        <v>98</v>
      </c>
      <c r="J7" s="23" t="s">
        <v>99</v>
      </c>
      <c r="K7" s="23" t="s">
        <v>100</v>
      </c>
      <c r="L7" s="23" t="s">
        <v>101</v>
      </c>
      <c r="M7" s="23" t="s">
        <v>102</v>
      </c>
      <c r="N7" s="24" t="s">
        <v>103</v>
      </c>
      <c r="O7" s="24" t="s">
        <v>104</v>
      </c>
      <c r="P7" s="24">
        <v>2.77</v>
      </c>
      <c r="Q7" s="24">
        <v>100</v>
      </c>
      <c r="R7" s="24">
        <v>3300</v>
      </c>
      <c r="S7" s="24">
        <v>19711</v>
      </c>
      <c r="T7" s="24">
        <v>29.68</v>
      </c>
      <c r="U7" s="24">
        <v>664.12</v>
      </c>
      <c r="V7" s="24">
        <v>546</v>
      </c>
      <c r="W7" s="24">
        <v>25.83</v>
      </c>
      <c r="X7" s="24">
        <v>21.14</v>
      </c>
      <c r="Y7" s="24">
        <v>149.58000000000001</v>
      </c>
      <c r="Z7" s="24">
        <v>125.87</v>
      </c>
      <c r="AA7" s="24">
        <v>96.91</v>
      </c>
      <c r="AB7" s="24">
        <v>92.93</v>
      </c>
      <c r="AC7" s="24">
        <v>79.16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383.98</v>
      </c>
      <c r="BI7" s="24">
        <v>418.82</v>
      </c>
      <c r="BJ7" s="24">
        <v>407.93</v>
      </c>
      <c r="BK7" s="24">
        <v>386.46</v>
      </c>
      <c r="BL7" s="24">
        <v>421.25</v>
      </c>
      <c r="BM7" s="24">
        <v>398.42</v>
      </c>
      <c r="BN7" s="24">
        <v>393.35</v>
      </c>
      <c r="BO7" s="24">
        <v>397.03</v>
      </c>
      <c r="BP7" s="24">
        <v>307.39</v>
      </c>
      <c r="BQ7" s="24">
        <v>87.74</v>
      </c>
      <c r="BR7" s="24">
        <v>89.71</v>
      </c>
      <c r="BS7" s="24">
        <v>96.69</v>
      </c>
      <c r="BT7" s="24">
        <v>92.67</v>
      </c>
      <c r="BU7" s="24">
        <v>76.66</v>
      </c>
      <c r="BV7" s="24">
        <v>55.85</v>
      </c>
      <c r="BW7" s="24">
        <v>53.23</v>
      </c>
      <c r="BX7" s="24">
        <v>50.7</v>
      </c>
      <c r="BY7" s="24">
        <v>48.13</v>
      </c>
      <c r="BZ7" s="24">
        <v>46.58</v>
      </c>
      <c r="CA7" s="24">
        <v>57.03</v>
      </c>
      <c r="CB7" s="24">
        <v>155.76</v>
      </c>
      <c r="CC7" s="24">
        <v>150.01</v>
      </c>
      <c r="CD7" s="24">
        <v>158.9</v>
      </c>
      <c r="CE7" s="24">
        <v>155.02000000000001</v>
      </c>
      <c r="CF7" s="24">
        <v>127.34</v>
      </c>
      <c r="CG7" s="24">
        <v>287.91000000000003</v>
      </c>
      <c r="CH7" s="24">
        <v>283.3</v>
      </c>
      <c r="CI7" s="24">
        <v>289.81</v>
      </c>
      <c r="CJ7" s="24">
        <v>301.54000000000002</v>
      </c>
      <c r="CK7" s="24">
        <v>311.73</v>
      </c>
      <c r="CL7" s="24">
        <v>294.83</v>
      </c>
      <c r="CM7" s="24">
        <v>100</v>
      </c>
      <c r="CN7" s="24">
        <v>100</v>
      </c>
      <c r="CO7" s="24">
        <v>100</v>
      </c>
      <c r="CP7" s="24">
        <v>100</v>
      </c>
      <c r="CQ7" s="24">
        <v>100</v>
      </c>
      <c r="CR7" s="24">
        <v>54.93</v>
      </c>
      <c r="CS7" s="24">
        <v>55.96</v>
      </c>
      <c r="CT7" s="24">
        <v>56.45</v>
      </c>
      <c r="CU7" s="24">
        <v>58.26</v>
      </c>
      <c r="CV7" s="24">
        <v>56.76</v>
      </c>
      <c r="CW7" s="24">
        <v>84.27</v>
      </c>
      <c r="CX7" s="24">
        <v>100</v>
      </c>
      <c r="CY7" s="24">
        <v>100</v>
      </c>
      <c r="CZ7" s="24">
        <v>100</v>
      </c>
      <c r="DA7" s="24">
        <v>100</v>
      </c>
      <c r="DB7" s="24">
        <v>100</v>
      </c>
      <c r="DC7" s="24">
        <v>65.569999999999993</v>
      </c>
      <c r="DD7" s="24">
        <v>60.12</v>
      </c>
      <c r="DE7" s="24">
        <v>54.99</v>
      </c>
      <c r="DF7" s="24">
        <v>66.430000000000007</v>
      </c>
      <c r="DG7" s="24">
        <v>66.88</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114</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　武史</cp:lastModifiedBy>
  <cp:lastPrinted>2024-02-04T07:46:15Z</cp:lastPrinted>
  <dcterms:created xsi:type="dcterms:W3CDTF">2023-12-12T02:59:57Z</dcterms:created>
  <dcterms:modified xsi:type="dcterms:W3CDTF">2024-02-13T06:27:53Z</dcterms:modified>
  <cp:category/>
</cp:coreProperties>
</file>