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Z:\15_上下水道課\②下水道係\00._係共通\起債\☆起債関係通知_調査\R5通知・照会文書\20240116Fw【埼玉県市町村課】公営企業に係る経営比較分析表（令和４年度決算）の分析等について（依頼）\01送付資料\【経営比較分析表】2022_113417_47_1718\"/>
    </mc:Choice>
  </mc:AlternateContent>
  <xr:revisionPtr revIDLastSave="0" documentId="13_ncr:1_{A1FFC799-EC1F-404A-9E08-812915F9EB69}" xr6:coauthVersionLast="46" xr6:coauthVersionMax="46" xr10:uidLastSave="{00000000-0000-0000-0000-000000000000}"/>
  <workbookProtection workbookAlgorithmName="SHA-512" workbookHashValue="wDMiSzWQUdaePoafHEgB8X/AG17hUdN6a3vYpfO5tYlCaOSNqYDt1qWrEVMkjaTiJHaTeIHb37yuEIBUkd1pIw==" workbookSaltValue="7ctZyxZ7Kk7JGrjU9LHWVA==" workbookSpinCount="100000" lockStructure="1"/>
  <bookViews>
    <workbookView xWindow="600" yWindow="495" windowWidth="19305" windowHeight="1039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AL8" i="4"/>
  <c r="P8" i="4"/>
  <c r="I8" i="4"/>
</calcChain>
</file>

<file path=xl/sharedStrings.xml><?xml version="1.0" encoding="utf-8"?>
<sst xmlns="http://schemas.openxmlformats.org/spreadsheetml/2006/main" count="241" uniqueCount="120">
  <si>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</si>
  <si>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</si>
  <si>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</si>
  <si>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</si>
  <si>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</si>
  <si>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</si>
  <si>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</si>
  <si>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</si>
  <si>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</si>
  <si>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</si>
  <si>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</si>
  <si>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</si>
  <si>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</si>
  <si>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</si>
  <si>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</si>
  <si>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</si>
  <si>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</si>
  <si>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</si>
  <si>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</si>
  <si>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</si>
  <si>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</si>
  <si>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</si>
  <si>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</si>
  <si>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</si>
  <si>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</si>
  <si>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</si>
  <si>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</si>
  <si>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</si>
  <si>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</si>
  <si>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</si>
  <si>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</si>
  <si>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</si>
  <si>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</si>
  <si>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</si>
  <si>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</si>
  <si>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</si>
  <si>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</si>
  <si>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</si>
  <si>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</si>
  <si>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</si>
  <si>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</si>
  <si>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</si>
  <si>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</si>
  <si>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</si>
  <si>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</si>
  <si>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</si>
  <si>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</si>
  <si>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</si>
  <si>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</si>
  <si>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</si>
  <si>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</si>
  <si>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</si>
  <si>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</si>
  <si>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</si>
  <si>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</si>
  <si>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</si>
  <si>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</si>
  <si>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</si>
  <si>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</si>
  <si>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</si>
  <si>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</si>
  <si>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</si>
  <si>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</si>
  <si>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</si>
  <si>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</si>
  <si>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</si>
  <si>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</si>
  <si>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</si>
  <si>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</si>
  <si>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</si>
  <si>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</si>
  <si>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</si>
  <si>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</si>
  <si>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</si>
  <si>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</si>
  <si>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</si>
  <si>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</si>
  <si>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</si>
  <si>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</si>
  <si>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</si>
  <si>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</si>
  <si>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</si>
  <si>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</si>
  <si>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</si>
  <si>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</si>
  <si>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</si>
  <si>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</si>
  <si>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</si>
  <si>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</si>
  <si>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</si>
  <si>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</si>
  <si>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</si>
  <si>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</si>
  <si>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</si>
  <si>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</si>
  <si>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</si>
  <si>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</si>
  <si>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</si>
  <si>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滑川町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</si>
  <si>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</si>
  <si>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</si>
  <si>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</si>
  <si>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</si>
  <si>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</si>
  <si>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</si>
  <si>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</si>
  <si>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</si>
  <si>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</si>
  <si>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</si>
  <si>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</si>
  <si>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</si>
  <si>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</si>
  <si>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</si>
  <si>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</si>
  <si>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</si>
  <si>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</si>
  <si>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</si>
  <si>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
　前年度より7.51ポイント低下した。維持管理支出が多い傾向から、100％未満が続く中で、前年度比で低下に転じたこともあり、経営改善に向けた取組が必要である。
④企業債残高対事業規模比率
　類似団体平均を下回っているものの、前年度より55.86ポイント上昇した。流域下水道建設費負担金に係る起債が影響しており、今後の経営をひっ迫する可能性がある。
⑤経費回収率
　前年度より17ポイント低下し、類似団体並みとなった。打ち切り決算による使用料収入減が影響している。一般会計繰入金収入への依存を改善するためにも、使用料改定検討が求められる。
⑥汚水処理原価
　前年度比0.42円の減でほぼ横ばい、類似団体平均値を下回っているが、全国平均を上回っている。下水道接続人口の少ない小規模団体にあって、いかに効果的な汚水処理がされるか注視し続けるることが求められる。
⑦施設利用率
　処理施設がないため、当該値なし。
⑧水洗化率
　下水道接続を啓発・周知していることもあり、類似団体・全国平均をともに上回っている。</t>
    <rPh sb="10" eb="13">
      <t>ゼンネンド</t>
    </rPh>
    <rPh sb="23" eb="25">
      <t>テイカ</t>
    </rPh>
    <rPh sb="51" eb="52">
      <t>ナカ</t>
    </rPh>
    <rPh sb="54" eb="57">
      <t>ゼンネンド</t>
    </rPh>
    <rPh sb="57" eb="58">
      <t>ヒ</t>
    </rPh>
    <rPh sb="59" eb="61">
      <t>テイカ</t>
    </rPh>
    <rPh sb="62" eb="63">
      <t>テン</t>
    </rPh>
    <rPh sb="104" eb="110">
      <t>ルイジダンタイヘイキン</t>
    </rPh>
    <rPh sb="111" eb="113">
      <t>シタマワ</t>
    </rPh>
    <rPh sb="121" eb="124">
      <t>ゼンネンド</t>
    </rPh>
    <rPh sb="135" eb="137">
      <t>ジョウショウ</t>
    </rPh>
    <rPh sb="140" eb="145">
      <t>リュウイキゲスイドウ</t>
    </rPh>
    <rPh sb="152" eb="153">
      <t>カカワ</t>
    </rPh>
    <rPh sb="154" eb="156">
      <t>キサイ</t>
    </rPh>
    <rPh sb="157" eb="159">
      <t>エイキョウ</t>
    </rPh>
    <rPh sb="164" eb="166">
      <t>コンゴ</t>
    </rPh>
    <rPh sb="167" eb="169">
      <t>ケイエイ</t>
    </rPh>
    <rPh sb="172" eb="173">
      <t>パク</t>
    </rPh>
    <rPh sb="175" eb="178">
      <t>カノウセイ</t>
    </rPh>
    <rPh sb="191" eb="194">
      <t>ゼンネンド</t>
    </rPh>
    <rPh sb="202" eb="204">
      <t>テイカ</t>
    </rPh>
    <rPh sb="210" eb="211">
      <t>ナ</t>
    </rPh>
    <rPh sb="217" eb="218">
      <t>ウ</t>
    </rPh>
    <rPh sb="219" eb="220">
      <t>キ</t>
    </rPh>
    <rPh sb="221" eb="223">
      <t>ケッサン</t>
    </rPh>
    <rPh sb="226" eb="229">
      <t>シヨウリョウ</t>
    </rPh>
    <rPh sb="229" eb="231">
      <t>シュウニュウ</t>
    </rPh>
    <rPh sb="231" eb="232">
      <t>ゲン</t>
    </rPh>
    <rPh sb="233" eb="235">
      <t>エイキョウ</t>
    </rPh>
    <rPh sb="247" eb="249">
      <t>シュウニュウ</t>
    </rPh>
    <rPh sb="251" eb="253">
      <t>イゾン</t>
    </rPh>
    <rPh sb="254" eb="256">
      <t>カイゼン</t>
    </rPh>
    <rPh sb="263" eb="270">
      <t>シヨウリョウカイテイケントウ</t>
    </rPh>
    <rPh sb="271" eb="272">
      <t>モト</t>
    </rPh>
    <rPh sb="287" eb="291">
      <t>ゼンネンドヒ</t>
    </rPh>
    <rPh sb="295" eb="296">
      <t>エン</t>
    </rPh>
    <rPh sb="297" eb="298">
      <t>ゲン</t>
    </rPh>
    <rPh sb="301" eb="302">
      <t>ヨコ</t>
    </rPh>
    <rPh sb="321" eb="325">
      <t>ゼンコクヘイキン</t>
    </rPh>
    <rPh sb="326" eb="328">
      <t>ウワマワ</t>
    </rPh>
    <rPh sb="333" eb="336">
      <t>ゲスイドウ</t>
    </rPh>
    <rPh sb="336" eb="340">
      <t>セツゾクジンコウ</t>
    </rPh>
    <rPh sb="341" eb="342">
      <t>スク</t>
    </rPh>
    <rPh sb="344" eb="347">
      <t>ショウキボ</t>
    </rPh>
    <rPh sb="347" eb="349">
      <t>ダンタイ</t>
    </rPh>
    <rPh sb="366" eb="367">
      <t>ツヅ</t>
    </rPh>
    <rPh sb="373" eb="374">
      <t>モト</t>
    </rPh>
    <rPh sb="388" eb="393">
      <t>シセツリヨウリツ</t>
    </rPh>
    <rPh sb="395" eb="399">
      <t>ショリシセツ</t>
    </rPh>
    <phoneticPr fontId="4"/>
  </si>
  <si>
    <t>　主に打ち切り決算による使用料収入減少により、収益的収支比率・経費回収率がともに低下した。また、主に流域下水道建設費負担金に係る新規借入額により、起債償還金が増減する。維持管理費等の増加により現状の使用料だけでは経営が厳しく、一般会計繰入金が必須となっている。そのため、今後は経費の抑制、使用料の改定を図る必要がある。</t>
    <rPh sb="1" eb="2">
      <t>オモ</t>
    </rPh>
    <rPh sb="3" eb="4">
      <t>ウ</t>
    </rPh>
    <rPh sb="5" eb="6">
      <t>キ</t>
    </rPh>
    <rPh sb="7" eb="9">
      <t>ケッサン</t>
    </rPh>
    <rPh sb="12" eb="17">
      <t>シヨウリョウシュウニュウ</t>
    </rPh>
    <rPh sb="17" eb="19">
      <t>ゲンショウ</t>
    </rPh>
    <rPh sb="23" eb="25">
      <t>シュウエキ</t>
    </rPh>
    <rPh sb="25" eb="30">
      <t>テキシュウシヒリツ</t>
    </rPh>
    <rPh sb="31" eb="36">
      <t>ケイヒカイシュウリツ</t>
    </rPh>
    <rPh sb="40" eb="42">
      <t>テイカ</t>
    </rPh>
    <rPh sb="48" eb="49">
      <t>オモ</t>
    </rPh>
    <rPh sb="50" eb="55">
      <t>リュウイキゲスイドウ</t>
    </rPh>
    <rPh sb="55" eb="61">
      <t>ケンセツヒフタンキン</t>
    </rPh>
    <rPh sb="62" eb="63">
      <t>カカワ</t>
    </rPh>
    <rPh sb="64" eb="66">
      <t>シンキ</t>
    </rPh>
    <rPh sb="66" eb="68">
      <t>カリイレ</t>
    </rPh>
    <rPh sb="68" eb="69">
      <t>ガク</t>
    </rPh>
    <rPh sb="79" eb="81">
      <t>ゾウゲン</t>
    </rPh>
    <phoneticPr fontId="4"/>
  </si>
  <si>
    <t>③管渠改善率
　供用開始が平成６年ということもあり、管渠の全体的には老朽化が少ないため、管渠改善率0％が続いている。しかしながら、陥没事故等を防ぐためカメラ点検調査を継続し、また、更新計画の策定が求められる。</t>
    <rPh sb="1" eb="3">
      <t>カンキョ</t>
    </rPh>
    <rPh sb="3" eb="5">
      <t>カイゼン</t>
    </rPh>
    <rPh sb="5" eb="6">
      <t>リツ</t>
    </rPh>
    <rPh sb="8" eb="12">
      <t>キョウヨウカイシ</t>
    </rPh>
    <rPh sb="13" eb="15">
      <t>ヘイセイ</t>
    </rPh>
    <rPh sb="16" eb="17">
      <t>ネン</t>
    </rPh>
    <rPh sb="29" eb="32">
      <t>ゼンタイテキ</t>
    </rPh>
    <rPh sb="34" eb="37">
      <t>ロウキュウカ</t>
    </rPh>
    <rPh sb="38" eb="39">
      <t>スク</t>
    </rPh>
    <rPh sb="52" eb="53">
      <t>ツヅ</t>
    </rPh>
    <rPh sb="65" eb="67">
      <t>カンボツ</t>
    </rPh>
    <rPh sb="67" eb="69">
      <t>ジコ</t>
    </rPh>
    <rPh sb="69" eb="70">
      <t>ナド</t>
    </rPh>
    <rPh sb="71" eb="72">
      <t>フセ</t>
    </rPh>
    <rPh sb="83" eb="85">
      <t>ケイゾク</t>
    </rPh>
    <rPh sb="90" eb="92">
      <t>コウシン</t>
    </rPh>
    <rPh sb="92" eb="94">
      <t>ケイカク</t>
    </rPh>
    <rPh sb="95" eb="97">
      <t>サクテイ</t>
    </rPh>
    <rPh sb="98" eb="99">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</si>
</sst>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62-4627-AD93-8D4B1BA992B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0.14000000000000001</c:v>
                </c:pt>
                <c:pt idx="4">
                  <c:v>0.08</c:v>
                </c:pt>
              </c:numCache>
            </c:numRef>
          </c:val>
          <c:smooth val="0"/>
          <c:extLst>
            <c:ext xmlns:c16="http://schemas.microsoft.com/office/drawing/2014/chart" uri="{C3380CC4-5D6E-409C-BE32-E72D297353CC}">
              <c16:uniqueId val="{00000001-FB62-4627-AD93-8D4B1BA992B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E9-4F39-BEB0-80EA479E49E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51.42</c:v>
                </c:pt>
                <c:pt idx="4">
                  <c:v>48.95</c:v>
                </c:pt>
              </c:numCache>
            </c:numRef>
          </c:val>
          <c:smooth val="0"/>
          <c:extLst>
            <c:ext xmlns:c16="http://schemas.microsoft.com/office/drawing/2014/chart" uri="{C3380CC4-5D6E-409C-BE32-E72D297353CC}">
              <c16:uniqueId val="{00000001-14E9-4F39-BEB0-80EA479E49E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97.07</c:v>
                </c:pt>
                <c:pt idx="1">
                  <c:v>97.4</c:v>
                </c:pt>
                <c:pt idx="2">
                  <c:v>97.4</c:v>
                </c:pt>
                <c:pt idx="3">
                  <c:v>97.49</c:v>
                </c:pt>
                <c:pt idx="4">
                  <c:v>97.8</c:v>
                </c:pt>
              </c:numCache>
            </c:numRef>
          </c:val>
          <c:extLst>
            <c:ext xmlns:c16="http://schemas.microsoft.com/office/drawing/2014/chart" uri="{C3380CC4-5D6E-409C-BE32-E72D297353CC}">
              <c16:uniqueId val="{00000000-5445-484C-B54A-CBB75EDCBAE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81.34</c:v>
                </c:pt>
                <c:pt idx="4">
                  <c:v>81.14</c:v>
                </c:pt>
              </c:numCache>
            </c:numRef>
          </c:val>
          <c:smooth val="0"/>
          <c:extLst>
            <c:ext xmlns:c16="http://schemas.microsoft.com/office/drawing/2014/chart" uri="{C3380CC4-5D6E-409C-BE32-E72D297353CC}">
              <c16:uniqueId val="{00000001-5445-484C-B54A-CBB75EDCBAE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75.209999999999994</c:v>
                </c:pt>
                <c:pt idx="1">
                  <c:v>65.2</c:v>
                </c:pt>
                <c:pt idx="2">
                  <c:v>67.040000000000006</c:v>
                </c:pt>
                <c:pt idx="3">
                  <c:v>75.650000000000006</c:v>
                </c:pt>
                <c:pt idx="4">
                  <c:v>68.14</c:v>
                </c:pt>
              </c:numCache>
            </c:numRef>
          </c:val>
          <c:extLst>
            <c:ext xmlns:c16="http://schemas.microsoft.com/office/drawing/2014/chart" uri="{C3380CC4-5D6E-409C-BE32-E72D297353CC}">
              <c16:uniqueId val="{00000000-4242-412C-A60C-AD61768FD1B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42-412C-A60C-AD61768FD1B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54-4071-B2A6-CD19B9E1BF9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54-4071-B2A6-CD19B9E1BF9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ED-4EC0-8F85-81846012389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ED-4EC0-8F85-81846012389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90-4014-80E5-365BB8E95F6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90-4014-80E5-365BB8E95F6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86-4CDA-B749-71762C45663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86-4CDA-B749-71762C45663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767.47</c:v>
                </c:pt>
                <c:pt idx="1">
                  <c:v>782.66</c:v>
                </c:pt>
                <c:pt idx="2">
                  <c:v>690.52</c:v>
                </c:pt>
                <c:pt idx="3">
                  <c:v>589.75</c:v>
                </c:pt>
                <c:pt idx="4">
                  <c:v>645.61</c:v>
                </c:pt>
              </c:numCache>
            </c:numRef>
          </c:val>
          <c:extLst>
            <c:ext xmlns:c16="http://schemas.microsoft.com/office/drawing/2014/chart" uri="{C3380CC4-5D6E-409C-BE32-E72D297353CC}">
              <c16:uniqueId val="{00000000-5A17-4FF2-B613-CDC820095D1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1102.01</c:v>
                </c:pt>
                <c:pt idx="4">
                  <c:v>987.36</c:v>
                </c:pt>
              </c:numCache>
            </c:numRef>
          </c:val>
          <c:smooth val="0"/>
          <c:extLst>
            <c:ext xmlns:c16="http://schemas.microsoft.com/office/drawing/2014/chart" uri="{C3380CC4-5D6E-409C-BE32-E72D297353CC}">
              <c16:uniqueId val="{00000001-5A17-4FF2-B613-CDC820095D1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106.55</c:v>
                </c:pt>
                <c:pt idx="1">
                  <c:v>89.57</c:v>
                </c:pt>
                <c:pt idx="2">
                  <c:v>93.78</c:v>
                </c:pt>
                <c:pt idx="3">
                  <c:v>100.33</c:v>
                </c:pt>
                <c:pt idx="4">
                  <c:v>83.33</c:v>
                </c:pt>
              </c:numCache>
            </c:numRef>
          </c:val>
          <c:extLst>
            <c:ext xmlns:c16="http://schemas.microsoft.com/office/drawing/2014/chart" uri="{C3380CC4-5D6E-409C-BE32-E72D297353CC}">
              <c16:uniqueId val="{00000000-B1B0-4A74-BE2F-A29EDBC961B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82.55</c:v>
                </c:pt>
                <c:pt idx="4">
                  <c:v>83.55</c:v>
                </c:pt>
              </c:numCache>
            </c:numRef>
          </c:val>
          <c:smooth val="0"/>
          <c:extLst>
            <c:ext xmlns:c16="http://schemas.microsoft.com/office/drawing/2014/chart" uri="{C3380CC4-5D6E-409C-BE32-E72D297353CC}">
              <c16:uniqueId val="{00000001-B1B0-4A74-BE2F-A29EDBC961B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170.58</c:v>
                </c:pt>
                <c:pt idx="1">
                  <c:v>186.41</c:v>
                </c:pt>
                <c:pt idx="2">
                  <c:v>175.25</c:v>
                </c:pt>
                <c:pt idx="3">
                  <c:v>173.25</c:v>
                </c:pt>
                <c:pt idx="4">
                  <c:v>172.83</c:v>
                </c:pt>
              </c:numCache>
            </c:numRef>
          </c:val>
          <c:extLst>
            <c:ext xmlns:c16="http://schemas.microsoft.com/office/drawing/2014/chart" uri="{C3380CC4-5D6E-409C-BE32-E72D297353CC}">
              <c16:uniqueId val="{00000000-6ADF-46DE-AB88-D6B023BF964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188.38</c:v>
                </c:pt>
                <c:pt idx="4">
                  <c:v>185.98</c:v>
                </c:pt>
              </c:numCache>
            </c:numRef>
          </c:val>
          <c:smooth val="0"/>
          <c:extLst>
            <c:ext xmlns:c16="http://schemas.microsoft.com/office/drawing/2014/chart" uri="{C3380CC4-5D6E-409C-BE32-E72D297353CC}">
              <c16:uniqueId val="{00000001-6ADF-46DE-AB88-D6B023BF964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R1" zoomScale="70" zoomScaleNormal="70" workbookViewId="0">
      <selection activeCell="BK6" sqref="BK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埼玉県　滑川町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19711</v>
      </c>
      <c r="AM8" s="42"/>
      <c r="AN8" s="42"/>
      <c r="AO8" s="42"/>
      <c r="AP8" s="42"/>
      <c r="AQ8" s="42"/>
      <c r="AR8" s="42"/>
      <c r="AS8" s="42"/>
      <c r="AT8" s="35">
        <f>データ!T6</f>
        <v>29.68</v>
      </c>
      <c r="AU8" s="35"/>
      <c r="AV8" s="35"/>
      <c r="AW8" s="35"/>
      <c r="AX8" s="35"/>
      <c r="AY8" s="35"/>
      <c r="AZ8" s="35"/>
      <c r="BA8" s="35"/>
      <c r="BB8" s="35">
        <f>データ!U6</f>
        <v>664.12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56.48</v>
      </c>
      <c r="Q10" s="35"/>
      <c r="R10" s="35"/>
      <c r="S10" s="35"/>
      <c r="T10" s="35"/>
      <c r="U10" s="35"/>
      <c r="V10" s="35"/>
      <c r="W10" s="35">
        <f>データ!Q6</f>
        <v>90.74</v>
      </c>
      <c r="X10" s="35"/>
      <c r="Y10" s="35"/>
      <c r="Z10" s="35"/>
      <c r="AA10" s="35"/>
      <c r="AB10" s="35"/>
      <c r="AC10" s="35"/>
      <c r="AD10" s="42">
        <f>データ!R6</f>
        <v>2530</v>
      </c>
      <c r="AE10" s="42"/>
      <c r="AF10" s="42"/>
      <c r="AG10" s="42"/>
      <c r="AH10" s="42"/>
      <c r="AI10" s="42"/>
      <c r="AJ10" s="42"/>
      <c r="AK10" s="2"/>
      <c r="AL10" s="42">
        <f>データ!V6</f>
        <v>11142</v>
      </c>
      <c r="AM10" s="42"/>
      <c r="AN10" s="42"/>
      <c r="AO10" s="42"/>
      <c r="AP10" s="42"/>
      <c r="AQ10" s="42"/>
      <c r="AR10" s="42"/>
      <c r="AS10" s="42"/>
      <c r="AT10" s="35">
        <f>データ!W6</f>
        <v>2.73</v>
      </c>
      <c r="AU10" s="35"/>
      <c r="AV10" s="35"/>
      <c r="AW10" s="35"/>
      <c r="AX10" s="35"/>
      <c r="AY10" s="35"/>
      <c r="AZ10" s="35"/>
      <c r="BA10" s="35"/>
      <c r="BB10" s="35">
        <f>データ!X6</f>
        <v>4081.32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XBDB8LWHLAJXK/VCxTm/1alVsDoYVkFrZcDCosmsw9hnWW6lVyVBNHnlN99putRW72WOFJ5jE3dRp1OsUN5VLg==" saltValue="ukVbi1dIplarDOl3DkiBZ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113417</v>
      </c>
      <c r="D6" s="19">
        <f t="shared" si="3"/>
        <v>47</v>
      </c>
      <c r="E6" s="19">
        <f t="shared" si="3"/>
        <v>17</v>
      </c>
      <c r="F6" s="19">
        <f t="shared" si="3"/>
        <v>1</v>
      </c>
      <c r="G6" s="19">
        <f t="shared" si="3"/>
        <v>0</v>
      </c>
      <c r="H6" s="19" t="str">
        <f t="shared" si="3"/>
        <v>埼玉県　滑川町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56.48</v>
      </c>
      <c r="Q6" s="20">
        <f t="shared" si="3"/>
        <v>90.74</v>
      </c>
      <c r="R6" s="20">
        <f t="shared" si="3"/>
        <v>2530</v>
      </c>
      <c r="S6" s="20">
        <f t="shared" si="3"/>
        <v>19711</v>
      </c>
      <c r="T6" s="20">
        <f t="shared" si="3"/>
        <v>29.68</v>
      </c>
      <c r="U6" s="20">
        <f t="shared" si="3"/>
        <v>664.12</v>
      </c>
      <c r="V6" s="20">
        <f t="shared" si="3"/>
        <v>11142</v>
      </c>
      <c r="W6" s="20">
        <f t="shared" si="3"/>
        <v>2.73</v>
      </c>
      <c r="X6" s="20">
        <f t="shared" si="3"/>
        <v>4081.32</v>
      </c>
      <c r="Y6" s="21">
        <f>IF(Y7="",NA(),Y7)</f>
        <v>75.209999999999994</v>
      </c>
      <c r="Z6" s="21">
        <f t="shared" ref="Z6:AH6" si="4">IF(Z7="",NA(),Z7)</f>
        <v>65.2</v>
      </c>
      <c r="AA6" s="21">
        <f t="shared" si="4"/>
        <v>67.040000000000006</v>
      </c>
      <c r="AB6" s="21">
        <f t="shared" si="4"/>
        <v>75.650000000000006</v>
      </c>
      <c r="AC6" s="21">
        <f t="shared" si="4"/>
        <v>68.14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767.47</v>
      </c>
      <c r="BG6" s="21">
        <f t="shared" ref="BG6:BO6" si="7">IF(BG7="",NA(),BG7)</f>
        <v>782.66</v>
      </c>
      <c r="BH6" s="21">
        <f t="shared" si="7"/>
        <v>690.52</v>
      </c>
      <c r="BI6" s="21">
        <f t="shared" si="7"/>
        <v>589.75</v>
      </c>
      <c r="BJ6" s="21">
        <f t="shared" si="7"/>
        <v>645.61</v>
      </c>
      <c r="BK6" s="21">
        <f t="shared" si="7"/>
        <v>958.81</v>
      </c>
      <c r="BL6" s="21">
        <f t="shared" si="7"/>
        <v>1001.3</v>
      </c>
      <c r="BM6" s="21">
        <f t="shared" si="7"/>
        <v>1050.51</v>
      </c>
      <c r="BN6" s="21">
        <f t="shared" si="7"/>
        <v>1102.01</v>
      </c>
      <c r="BO6" s="21">
        <f t="shared" si="7"/>
        <v>987.36</v>
      </c>
      <c r="BP6" s="20" t="str">
        <f>IF(BP7="","",IF(BP7="-","【-】","【"&amp;SUBSTITUTE(TEXT(BP7,"#,##0.00"),"-","△")&amp;"】"))</f>
        <v>【652.82】</v>
      </c>
      <c r="BQ6" s="21">
        <f>IF(BQ7="",NA(),BQ7)</f>
        <v>106.55</v>
      </c>
      <c r="BR6" s="21">
        <f t="shared" ref="BR6:BZ6" si="8">IF(BR7="",NA(),BR7)</f>
        <v>89.57</v>
      </c>
      <c r="BS6" s="21">
        <f t="shared" si="8"/>
        <v>93.78</v>
      </c>
      <c r="BT6" s="21">
        <f t="shared" si="8"/>
        <v>100.33</v>
      </c>
      <c r="BU6" s="21">
        <f t="shared" si="8"/>
        <v>83.33</v>
      </c>
      <c r="BV6" s="21">
        <f t="shared" si="8"/>
        <v>82.88</v>
      </c>
      <c r="BW6" s="21">
        <f t="shared" si="8"/>
        <v>81.88</v>
      </c>
      <c r="BX6" s="21">
        <f t="shared" si="8"/>
        <v>82.65</v>
      </c>
      <c r="BY6" s="21">
        <f t="shared" si="8"/>
        <v>82.55</v>
      </c>
      <c r="BZ6" s="21">
        <f t="shared" si="8"/>
        <v>83.55</v>
      </c>
      <c r="CA6" s="20" t="str">
        <f>IF(CA7="","",IF(CA7="-","【-】","【"&amp;SUBSTITUTE(TEXT(CA7,"#,##0.00"),"-","△")&amp;"】"))</f>
        <v>【97.61】</v>
      </c>
      <c r="CB6" s="21">
        <f>IF(CB7="",NA(),CB7)</f>
        <v>170.58</v>
      </c>
      <c r="CC6" s="21">
        <f t="shared" ref="CC6:CK6" si="9">IF(CC7="",NA(),CC7)</f>
        <v>186.41</v>
      </c>
      <c r="CD6" s="21">
        <f t="shared" si="9"/>
        <v>175.25</v>
      </c>
      <c r="CE6" s="21">
        <f t="shared" si="9"/>
        <v>173.25</v>
      </c>
      <c r="CF6" s="21">
        <f t="shared" si="9"/>
        <v>172.83</v>
      </c>
      <c r="CG6" s="21">
        <f t="shared" si="9"/>
        <v>190.99</v>
      </c>
      <c r="CH6" s="21">
        <f t="shared" si="9"/>
        <v>187.55</v>
      </c>
      <c r="CI6" s="21">
        <f t="shared" si="9"/>
        <v>186.3</v>
      </c>
      <c r="CJ6" s="21">
        <f t="shared" si="9"/>
        <v>188.38</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52.58</v>
      </c>
      <c r="CS6" s="21">
        <f t="shared" si="10"/>
        <v>50.94</v>
      </c>
      <c r="CT6" s="21">
        <f t="shared" si="10"/>
        <v>50.53</v>
      </c>
      <c r="CU6" s="21">
        <f t="shared" si="10"/>
        <v>51.42</v>
      </c>
      <c r="CV6" s="21">
        <f t="shared" si="10"/>
        <v>48.95</v>
      </c>
      <c r="CW6" s="20" t="str">
        <f>IF(CW7="","",IF(CW7="-","【-】","【"&amp;SUBSTITUTE(TEXT(CW7,"#,##0.00"),"-","△")&amp;"】"))</f>
        <v>【59.10】</v>
      </c>
      <c r="CX6" s="21">
        <f>IF(CX7="",NA(),CX7)</f>
        <v>97.07</v>
      </c>
      <c r="CY6" s="21">
        <f t="shared" ref="CY6:DG6" si="11">IF(CY7="",NA(),CY7)</f>
        <v>97.4</v>
      </c>
      <c r="CZ6" s="21">
        <f t="shared" si="11"/>
        <v>97.4</v>
      </c>
      <c r="DA6" s="21">
        <f t="shared" si="11"/>
        <v>97.49</v>
      </c>
      <c r="DB6" s="21">
        <f t="shared" si="11"/>
        <v>97.8</v>
      </c>
      <c r="DC6" s="21">
        <f t="shared" si="11"/>
        <v>83.02</v>
      </c>
      <c r="DD6" s="21">
        <f t="shared" si="11"/>
        <v>82.55</v>
      </c>
      <c r="DE6" s="21">
        <f t="shared" si="11"/>
        <v>82.08</v>
      </c>
      <c r="DF6" s="21">
        <f t="shared" si="11"/>
        <v>81.34</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0.14000000000000001</v>
      </c>
      <c r="EN6" s="21">
        <f t="shared" si="14"/>
        <v>0.08</v>
      </c>
      <c r="EO6" s="20" t="str">
        <f>IF(EO7="","",IF(EO7="-","【-】","【"&amp;SUBSTITUTE(TEXT(EO7,"#,##0.00"),"-","△")&amp;"】"))</f>
        <v>【0.23】</v>
      </c>
    </row>
    <row r="7" spans="1:145" s="22" customFormat="1" x14ac:dyDescent="0.15">
      <c r="A7" s="14"/>
      <c r="B7" s="23">
        <v>2022</v>
      </c>
      <c r="C7" s="23">
        <v>113417</v>
      </c>
      <c r="D7" s="23">
        <v>47</v>
      </c>
      <c r="E7" s="23">
        <v>17</v>
      </c>
      <c r="F7" s="23">
        <v>1</v>
      </c>
      <c r="G7" s="23">
        <v>0</v>
      </c>
      <c r="H7" s="23" t="s">
        <v>98</v>
      </c>
      <c r="I7" s="23" t="s">
        <v>99</v>
      </c>
      <c r="J7" s="23" t="s">
        <v>100</v>
      </c>
      <c r="K7" s="23" t="s">
        <v>101</v>
      </c>
      <c r="L7" s="23" t="s">
        <v>102</v>
      </c>
      <c r="M7" s="23" t="s">
        <v>103</v>
      </c>
      <c r="N7" s="24" t="s">
        <v>104</v>
      </c>
      <c r="O7" s="24" t="s">
        <v>105</v>
      </c>
      <c r="P7" s="24">
        <v>56.48</v>
      </c>
      <c r="Q7" s="24">
        <v>90.74</v>
      </c>
      <c r="R7" s="24">
        <v>2530</v>
      </c>
      <c r="S7" s="24">
        <v>19711</v>
      </c>
      <c r="T7" s="24">
        <v>29.68</v>
      </c>
      <c r="U7" s="24">
        <v>664.12</v>
      </c>
      <c r="V7" s="24">
        <v>11142</v>
      </c>
      <c r="W7" s="24">
        <v>2.73</v>
      </c>
      <c r="X7" s="24">
        <v>4081.32</v>
      </c>
      <c r="Y7" s="24">
        <v>75.209999999999994</v>
      </c>
      <c r="Z7" s="24">
        <v>65.2</v>
      </c>
      <c r="AA7" s="24">
        <v>67.040000000000006</v>
      </c>
      <c r="AB7" s="24">
        <v>75.650000000000006</v>
      </c>
      <c r="AC7" s="24">
        <v>68.14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767.47</v>
      </c>
      <c r="BG7" s="24">
        <v>782.66</v>
      </c>
      <c r="BH7" s="24">
        <v>690.52</v>
      </c>
      <c r="BI7" s="24">
        <v>589.75</v>
      </c>
      <c r="BJ7" s="24">
        <v>645.61</v>
      </c>
      <c r="BK7" s="24">
        <v>958.81</v>
      </c>
      <c r="BL7" s="24">
        <v>1001.3</v>
      </c>
      <c r="BM7" s="24">
        <v>1050.51</v>
      </c>
      <c r="BN7" s="24">
        <v>1102.01</v>
      </c>
      <c r="BO7" s="24">
        <v>987.36</v>
      </c>
      <c r="BP7" s="24">
        <v>652.82000000000005</v>
      </c>
      <c r="BQ7" s="24">
        <v>106.55</v>
      </c>
      <c r="BR7" s="24">
        <v>89.57</v>
      </c>
      <c r="BS7" s="24">
        <v>93.78</v>
      </c>
      <c r="BT7" s="24">
        <v>100.33</v>
      </c>
      <c r="BU7" s="24">
        <v>83.33</v>
      </c>
      <c r="BV7" s="24">
        <v>82.88</v>
      </c>
      <c r="BW7" s="24">
        <v>81.88</v>
      </c>
      <c r="BX7" s="24">
        <v>82.65</v>
      </c>
      <c r="BY7" s="24">
        <v>82.55</v>
      </c>
      <c r="BZ7" s="24">
        <v>83.55</v>
      </c>
      <c r="CA7" s="24">
        <v>97.61</v>
      </c>
      <c r="CB7" s="24">
        <v>170.58</v>
      </c>
      <c r="CC7" s="24">
        <v>186.41</v>
      </c>
      <c r="CD7" s="24">
        <v>175.25</v>
      </c>
      <c r="CE7" s="24">
        <v>173.25</v>
      </c>
      <c r="CF7" s="24">
        <v>172.83</v>
      </c>
      <c r="CG7" s="24">
        <v>190.99</v>
      </c>
      <c r="CH7" s="24">
        <v>187.55</v>
      </c>
      <c r="CI7" s="24">
        <v>186.3</v>
      </c>
      <c r="CJ7" s="24">
        <v>188.38</v>
      </c>
      <c r="CK7" s="24">
        <v>185.98</v>
      </c>
      <c r="CL7" s="24">
        <v>138.29</v>
      </c>
      <c r="CM7" s="24" t="s">
        <v>104</v>
      </c>
      <c r="CN7" s="24" t="s">
        <v>104</v>
      </c>
      <c r="CO7" s="24" t="s">
        <v>104</v>
      </c>
      <c r="CP7" s="24" t="s">
        <v>104</v>
      </c>
      <c r="CQ7" s="24" t="s">
        <v>104</v>
      </c>
      <c r="CR7" s="24">
        <v>52.58</v>
      </c>
      <c r="CS7" s="24">
        <v>50.94</v>
      </c>
      <c r="CT7" s="24">
        <v>50.53</v>
      </c>
      <c r="CU7" s="24">
        <v>51.42</v>
      </c>
      <c r="CV7" s="24">
        <v>48.95</v>
      </c>
      <c r="CW7" s="24">
        <v>59.1</v>
      </c>
      <c r="CX7" s="24">
        <v>97.07</v>
      </c>
      <c r="CY7" s="24">
        <v>97.4</v>
      </c>
      <c r="CZ7" s="24">
        <v>97.4</v>
      </c>
      <c r="DA7" s="24">
        <v>97.49</v>
      </c>
      <c r="DB7" s="24">
        <v>97.8</v>
      </c>
      <c r="DC7" s="24">
        <v>83.02</v>
      </c>
      <c r="DD7" s="24">
        <v>82.55</v>
      </c>
      <c r="DE7" s="24">
        <v>82.08</v>
      </c>
      <c r="DF7" s="24">
        <v>81.34</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0.15</v>
      </c>
      <c r="EL7" s="24">
        <v>1.65</v>
      </c>
      <c r="EM7" s="24">
        <v>0.14000000000000001</v>
      </c>
      <c r="EN7" s="24">
        <v>0.08</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　武史</cp:lastModifiedBy>
  <cp:lastPrinted>2024-02-09T10:31:30Z</cp:lastPrinted>
  <dcterms:created xsi:type="dcterms:W3CDTF">2023-12-12T02:46:51Z</dcterms:created>
  <dcterms:modified xsi:type="dcterms:W3CDTF">2024-02-09T11:01:04Z</dcterms:modified>
  <cp:category/>
</cp:coreProperties>
</file>