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270\Desktop\公営企業に係る経営比較分析表の分析等について\"/>
    </mc:Choice>
  </mc:AlternateContent>
  <xr:revisionPtr revIDLastSave="0" documentId="13_ncr:1_{A4A73C4B-A6D2-45FF-8500-C98D80B744DD}" xr6:coauthVersionLast="46" xr6:coauthVersionMax="46" xr10:uidLastSave="{00000000-0000-0000-0000-000000000000}"/>
  <workbookProtection workbookAlgorithmName="SHA-512" workbookHashValue="MdWp5F5HKOduvlOLAtlh0k1AM8nlYnmztvLtht+B6IDhbTcnBCPvF/GHsHArFxnN7d4LO7WR9Up3Y7CAyWgQ1g==" workbookSaltValue="6UoJUIWzZqBJO+J8lD2LYg==" workbookSpinCount="100000" lockStructure="1"/>
  <bookViews>
    <workbookView xWindow="-120" yWindow="-120" windowWidth="24240" windowHeight="131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I86" i="4"/>
  <c r="E86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<sst xmlns="http://schemas.openxmlformats.org/spreadsheetml/2006/main" count="236" uniqueCount="119">
  <si>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</si>
  <si>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</si>
  <si>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</si>
  <si>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</si>
  <si>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</si>
  <si>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</si>
  <si>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</si>
  <si>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</si>
  <si>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</si>
  <si>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</si>
  <si>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</si>
  <si>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</si>
  <si>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</si>
  <si>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</si>
  <si>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</si>
  <si>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</si>
  <si>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</si>
  <si>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</si>
  <si>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</si>
  <si>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</si>
  <si>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</si>
  <si>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</si>
  <si>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</si>
  <si>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</si>
  <si>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</si>
  <si>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</si>
  <si>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</si>
  <si>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</si>
  <si>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</si>
  <si>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</si>
  <si>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</si>
  <si>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</si>
  <si>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</si>
  <si>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</si>
  <si>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</si>
  <si>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</si>
  <si>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</si>
  <si>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</si>
  <si>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</si>
  <si>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</si>
  <si>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</si>
  <si>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</si>
  <si>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</si>
  <si>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</si>
  <si>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</si>
  <si>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</si>
  <si>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</si>
  <si>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</si>
  <si>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</si>
  <si>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</si>
  <si>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</si>
  <si>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</si>
  <si>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</si>
  <si>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</si>
  <si>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</si>
  <si>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</si>
  <si>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</si>
  <si>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</si>
  <si>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</si>
  <si>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</si>
  <si>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</si>
  <si>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</si>
  <si>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</si>
  <si>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</si>
  <si>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</si>
  <si>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</si>
  <si>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</si>
  <si>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</si>
  <si>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</si>
  <si>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</si>
  <si>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</si>
  <si>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</si>
  <si>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</si>
  <si>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</si>
  <si>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</si>
  <si>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</si>
  <si>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</si>
  <si>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</si>
  <si>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</si>
  <si>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</si>
  <si>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</si>
  <si>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</si>
  <si>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</si>
  <si>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</si>
  <si>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</si>
  <si>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</si>
  <si>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</si>
  <si>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</si>
  <si>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</si>
  <si>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</si>
  <si>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</si>
  <si>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</si>
  <si>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</si>
  <si>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</si>
  <si>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</si>
  <si>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</si>
  <si>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</si>
  <si>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</si>
  <si>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滑川町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</si>
  <si>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</si>
  <si>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</si>
  <si>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</si>
  <si>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</si>
  <si>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</si>
  <si>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</si>
  <si>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</si>
  <si>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</si>
  <si>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</si>
  <si>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</si>
  <si>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</si>
  <si>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</si>
  <si>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</si>
  <si>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</si>
  <si>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</si>
  <si>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</si>
  <si>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</si>
  <si>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処理施設も管渠も建設から20年を超えたものがある。限られた財源の中で、修繕・更新を検討、計画する事が求められる。</t>
    <rPh sb="39" eb="41">
      <t>コウシン</t>
    </rPh>
    <phoneticPr fontId="4"/>
  </si>
  <si>
    <t>　処理施設の老朽化により、維持管理費が増加する状況下で、今後は機能強化等の工事費の増加も見込まれる。また、処理区域内の人口減少を視野に入れ、使用料金改定を検討する事が求められる。</t>
    <phoneticPr fontId="4"/>
  </si>
  <si>
    <t>　収益的収支比率は、維持管理支出が多い傾向から、100％未満が続いており、経営改善に向けた取組が必要である。
　経費回収率は前年よりもわずかに上昇したものの、類似団体平均値よりも下回っている。使用料収入が増えない中で、機器老朽化による修繕費用が増えた事による。
　修繕費用などの維持管理支出の割合が高いことから、汚水処理原価が横ばい状況である。
　使用料金改定の検討が求められる。</t>
    <rPh sb="31" eb="32">
      <t>ツヅ</t>
    </rPh>
    <rPh sb="71" eb="73">
      <t>ジョウショウ</t>
    </rPh>
    <rPh sb="89" eb="91">
      <t>シタマワ</t>
    </rPh>
    <rPh sb="111" eb="114">
      <t>ロウキュウカ</t>
    </rPh>
    <rPh sb="132" eb="134">
      <t>シュウゼン</t>
    </rPh>
    <rPh sb="134" eb="136">
      <t>ヒヨウ</t>
    </rPh>
    <rPh sb="146" eb="148">
      <t>ワリアイ</t>
    </rPh>
    <rPh sb="149" eb="150">
      <t>タカ</t>
    </rPh>
    <rPh sb="156" eb="158">
      <t>オスイ</t>
    </rPh>
    <rPh sb="158" eb="160">
      <t>ショリ</t>
    </rPh>
    <rPh sb="160" eb="162">
      <t>ゲンカ</t>
    </rPh>
    <rPh sb="163" eb="164">
      <t>ヨコ</t>
    </rPh>
    <rPh sb="166" eb="168">
      <t>ジョウキョウ</t>
    </rPh>
    <rPh sb="178" eb="180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</si>
</sst>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9-4731-9DA9-0681FBEF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9-4731-9DA9-0681FBEF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63.18</c:v>
                </c:pt>
                <c:pt idx="1">
                  <c:v>59.3</c:v>
                </c:pt>
                <c:pt idx="2">
                  <c:v>62.47</c:v>
                </c:pt>
                <c:pt idx="3">
                  <c:v>61.85</c:v>
                </c:pt>
                <c:pt idx="4">
                  <c:v>59.49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5-4F1B-86F6-C1E92AE7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5-4F1B-86F6-C1E92AE7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AEF-B2B3-BB6310AC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9-4AEF-B2B3-BB6310AC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F-43E5-9582-143AB3B7E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F-43E5-9582-143AB3B7E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4253-9B7B-708227F7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B-4253-9B7B-708227F77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4-40E0-9242-4C8ED353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4-40E0-9242-4C8ED353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1-45E9-A9E5-32D96B5A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1-45E9-A9E5-32D96B5A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52.86</c:v>
                </c:pt>
                <c:pt idx="1">
                  <c:v>58.44</c:v>
                </c:pt>
                <c:pt idx="2">
                  <c:v>53.92</c:v>
                </c:pt>
                <c:pt idx="3">
                  <c:v>49.67</c:v>
                </c:pt>
                <c:pt idx="4">
                  <c:v>52.46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9-4550-96F7-6DFC08FB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9-4550-96F7-6DFC08FB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240.49</c:v>
                </c:pt>
                <c:pt idx="1">
                  <c:v>227.71</c:v>
                </c:pt>
                <c:pt idx="2">
                  <c:v>274.98</c:v>
                </c:pt>
                <c:pt idx="3">
                  <c:v>286.85000000000002</c:v>
                </c:pt>
                <c:pt idx="4">
                  <c:v>273.08999999999997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E-4D87-AB59-1F04FEA4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E-4D87-AB59-1F04FEA46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14.11</c:v>
                </c:pt>
                <c:pt idx="1">
                  <c:v>13.36</c:v>
                </c:pt>
                <c:pt idx="2">
                  <c:v>20.85</c:v>
                </c:pt>
                <c:pt idx="3">
                  <c:v>18.48</c:v>
                </c:pt>
                <c:pt idx="4">
                  <c:v>18.73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A-42B8-9A1C-0B1E7DF8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A-42B8-9A1C-0B1E7DF8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87.15</c:v>
                </c:pt>
                <c:pt idx="1">
                  <c:v>87.19</c:v>
                </c:pt>
                <c:pt idx="2">
                  <c:v>87.82</c:v>
                </c:pt>
                <c:pt idx="3">
                  <c:v>87.71</c:v>
                </c:pt>
                <c:pt idx="4">
                  <c:v>91.37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113-AC8B-9F198A67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6-4113-AC8B-9F198A67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C1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埼玉県　滑川町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19670</v>
      </c>
      <c r="AM8" s="46"/>
      <c r="AN8" s="46"/>
      <c r="AO8" s="46"/>
      <c r="AP8" s="46"/>
      <c r="AQ8" s="46"/>
      <c r="AR8" s="46"/>
      <c r="AS8" s="46"/>
      <c r="AT8" s="45">
        <f>データ!T6</f>
        <v>29.68</v>
      </c>
      <c r="AU8" s="45"/>
      <c r="AV8" s="45"/>
      <c r="AW8" s="45"/>
      <c r="AX8" s="45"/>
      <c r="AY8" s="45"/>
      <c r="AZ8" s="45"/>
      <c r="BA8" s="45"/>
      <c r="BB8" s="45">
        <f>データ!U6</f>
        <v>662.74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7.07</v>
      </c>
      <c r="Q10" s="45"/>
      <c r="R10" s="45"/>
      <c r="S10" s="45"/>
      <c r="T10" s="45"/>
      <c r="U10" s="45"/>
      <c r="V10" s="45"/>
      <c r="W10" s="45">
        <f>データ!Q6</f>
        <v>84.78</v>
      </c>
      <c r="X10" s="45"/>
      <c r="Y10" s="45"/>
      <c r="Z10" s="45"/>
      <c r="AA10" s="45"/>
      <c r="AB10" s="45"/>
      <c r="AC10" s="45"/>
      <c r="AD10" s="46">
        <f>データ!R6</f>
        <v>2530</v>
      </c>
      <c r="AE10" s="46"/>
      <c r="AF10" s="46"/>
      <c r="AG10" s="46"/>
      <c r="AH10" s="46"/>
      <c r="AI10" s="46"/>
      <c r="AJ10" s="46"/>
      <c r="AK10" s="2"/>
      <c r="AL10" s="46">
        <f>データ!V6</f>
        <v>1390</v>
      </c>
      <c r="AM10" s="46"/>
      <c r="AN10" s="46"/>
      <c r="AO10" s="46"/>
      <c r="AP10" s="46"/>
      <c r="AQ10" s="46"/>
      <c r="AR10" s="46"/>
      <c r="AS10" s="46"/>
      <c r="AT10" s="45">
        <f>データ!W6</f>
        <v>0.64</v>
      </c>
      <c r="AU10" s="45"/>
      <c r="AV10" s="45"/>
      <c r="AW10" s="45"/>
      <c r="AX10" s="45"/>
      <c r="AY10" s="45"/>
      <c r="AZ10" s="45"/>
      <c r="BA10" s="45"/>
      <c r="BB10" s="45">
        <f>データ!X6</f>
        <v>2171.88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pDLAykCiBxsTGF2HBcJ2Mdeyv/hgQp6o+7agn2WzoQcghEoDviV/R0q+JDciTovEkSslk3J61Rz0Rvfsti8VJg==" saltValue="9PVSzeeXQVPPHWOlLwqe4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113417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埼玉県　滑川町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7.07</v>
      </c>
      <c r="Q6" s="20">
        <f t="shared" si="3"/>
        <v>84.78</v>
      </c>
      <c r="R6" s="20">
        <f t="shared" si="3"/>
        <v>2530</v>
      </c>
      <c r="S6" s="20">
        <f t="shared" si="3"/>
        <v>19670</v>
      </c>
      <c r="T6" s="20">
        <f t="shared" si="3"/>
        <v>29.68</v>
      </c>
      <c r="U6" s="20">
        <f t="shared" si="3"/>
        <v>662.74</v>
      </c>
      <c r="V6" s="20">
        <f t="shared" si="3"/>
        <v>1390</v>
      </c>
      <c r="W6" s="20">
        <f t="shared" si="3"/>
        <v>0.64</v>
      </c>
      <c r="X6" s="20">
        <f t="shared" si="3"/>
        <v>2171.88</v>
      </c>
      <c r="Y6" s="21">
        <f>IF(Y7="",NA(),Y7)</f>
        <v>63.18</v>
      </c>
      <c r="Z6" s="21">
        <f t="shared" ref="Z6:AH6" si="4">IF(Z7="",NA(),Z7)</f>
        <v>59.3</v>
      </c>
      <c r="AA6" s="21">
        <f t="shared" si="4"/>
        <v>62.47</v>
      </c>
      <c r="AB6" s="21">
        <f t="shared" si="4"/>
        <v>61.85</v>
      </c>
      <c r="AC6" s="21">
        <f t="shared" si="4"/>
        <v>59.49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52.86</v>
      </c>
      <c r="BR6" s="21">
        <f t="shared" ref="BR6:BZ6" si="8">IF(BR7="",NA(),BR7)</f>
        <v>58.44</v>
      </c>
      <c r="BS6" s="21">
        <f t="shared" si="8"/>
        <v>53.92</v>
      </c>
      <c r="BT6" s="21">
        <f t="shared" si="8"/>
        <v>49.67</v>
      </c>
      <c r="BU6" s="21">
        <f t="shared" si="8"/>
        <v>52.46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240.49</v>
      </c>
      <c r="CC6" s="21">
        <f t="shared" ref="CC6:CK6" si="9">IF(CC7="",NA(),CC7)</f>
        <v>227.71</v>
      </c>
      <c r="CD6" s="21">
        <f t="shared" si="9"/>
        <v>274.98</v>
      </c>
      <c r="CE6" s="21">
        <f t="shared" si="9"/>
        <v>286.85000000000002</v>
      </c>
      <c r="CF6" s="21">
        <f t="shared" si="9"/>
        <v>273.08999999999997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14.11</v>
      </c>
      <c r="CN6" s="21">
        <f t="shared" ref="CN6:CV6" si="10">IF(CN7="",NA(),CN7)</f>
        <v>13.36</v>
      </c>
      <c r="CO6" s="21">
        <f t="shared" si="10"/>
        <v>20.85</v>
      </c>
      <c r="CP6" s="21">
        <f t="shared" si="10"/>
        <v>18.48</v>
      </c>
      <c r="CQ6" s="21">
        <f t="shared" si="10"/>
        <v>18.73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87.15</v>
      </c>
      <c r="CY6" s="21">
        <f t="shared" ref="CY6:DG6" si="11">IF(CY7="",NA(),CY7)</f>
        <v>87.19</v>
      </c>
      <c r="CZ6" s="21">
        <f t="shared" si="11"/>
        <v>87.82</v>
      </c>
      <c r="DA6" s="21">
        <f t="shared" si="11"/>
        <v>87.71</v>
      </c>
      <c r="DB6" s="21">
        <f t="shared" si="11"/>
        <v>91.37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113417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7.07</v>
      </c>
      <c r="Q7" s="24">
        <v>84.78</v>
      </c>
      <c r="R7" s="24">
        <v>2530</v>
      </c>
      <c r="S7" s="24">
        <v>19670</v>
      </c>
      <c r="T7" s="24">
        <v>29.68</v>
      </c>
      <c r="U7" s="24">
        <v>662.74</v>
      </c>
      <c r="V7" s="24">
        <v>1390</v>
      </c>
      <c r="W7" s="24">
        <v>0.64</v>
      </c>
      <c r="X7" s="24">
        <v>2171.88</v>
      </c>
      <c r="Y7" s="24">
        <v>63.18</v>
      </c>
      <c r="Z7" s="24">
        <v>59.3</v>
      </c>
      <c r="AA7" s="24">
        <v>62.47</v>
      </c>
      <c r="AB7" s="24">
        <v>61.85</v>
      </c>
      <c r="AC7" s="24">
        <v>59.49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52.86</v>
      </c>
      <c r="BR7" s="24">
        <v>58.44</v>
      </c>
      <c r="BS7" s="24">
        <v>53.92</v>
      </c>
      <c r="BT7" s="24">
        <v>49.67</v>
      </c>
      <c r="BU7" s="24">
        <v>52.46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240.49</v>
      </c>
      <c r="CC7" s="24">
        <v>227.71</v>
      </c>
      <c r="CD7" s="24">
        <v>274.98</v>
      </c>
      <c r="CE7" s="24">
        <v>286.85000000000002</v>
      </c>
      <c r="CF7" s="24">
        <v>273.08999999999997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14.11</v>
      </c>
      <c r="CN7" s="24">
        <v>13.36</v>
      </c>
      <c r="CO7" s="24">
        <v>20.85</v>
      </c>
      <c r="CP7" s="24">
        <v>18.48</v>
      </c>
      <c r="CQ7" s="24">
        <v>18.73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87.15</v>
      </c>
      <c r="CY7" s="24">
        <v>87.19</v>
      </c>
      <c r="CZ7" s="24">
        <v>87.82</v>
      </c>
      <c r="DA7" s="24">
        <v>87.71</v>
      </c>
      <c r="DB7" s="24">
        <v>91.37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神田　等</cp:lastModifiedBy>
  <dcterms:created xsi:type="dcterms:W3CDTF">2023-01-13T00:00:57Z</dcterms:created>
  <dcterms:modified xsi:type="dcterms:W3CDTF">2023-01-19T02:56:15Z</dcterms:modified>
  <cp:category/>
</cp:coreProperties>
</file>