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270\Desktop\公営企業に係る経営比較分析表の分析等について\"/>
    </mc:Choice>
  </mc:AlternateContent>
  <xr:revisionPtr revIDLastSave="0" documentId="13_ncr:1_{8FCAD544-A3A7-43F4-9180-11D56CDE8952}" xr6:coauthVersionLast="46" xr6:coauthVersionMax="46" xr10:uidLastSave="{00000000-0000-0000-0000-000000000000}"/>
  <workbookProtection workbookAlgorithmName="SHA-512" workbookHashValue="qQuBk/lssIMEm2lhOpC1HR7hbQv2cUiWdfkYvVW5YxAQgF126MAYVRMGmBzmNLykMNpo+J4VGbYzoNFS5NiuCg==" workbookSaltValue="xWzUULPgE2K6X/9TBXtL3w==" workbookSpinCount="100000" lockStructure="1"/>
  <bookViews>
    <workbookView xWindow="-120" yWindow="-120" windowWidth="24240" windowHeight="13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I10" i="4"/>
  <c r="BB8" i="4"/>
  <c r="P8" i="4"/>
  <c r="I8" i="4"/>
</calcChain>
</file>

<file path=xl/sharedStrings.xml><?xml version="1.0" encoding="utf-8"?>
<sst xmlns="http://schemas.openxmlformats.org/spreadsheetml/2006/main" count="247" uniqueCount="121">
  <si>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</si>
  <si>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</si>
  <si>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</si>
  <si>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</si>
  <si>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</si>
  <si>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</si>
  <si>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</si>
  <si>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</si>
  <si>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</si>
  <si>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</si>
  <si>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</si>
  <si>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</si>
  <si>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</si>
  <si>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</si>
  <si>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</si>
  <si>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</si>
  <si>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</si>
  <si>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</si>
  <si>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</si>
  <si>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</si>
  <si>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</si>
  <si>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</si>
  <si>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</si>
  <si>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</si>
  <si>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</si>
  <si>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</si>
  <si>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</si>
  <si>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</si>
  <si>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</si>
  <si>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</si>
  <si>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</si>
  <si>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</si>
  <si>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</si>
  <si>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</si>
  <si>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</si>
  <si>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</si>
  <si>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</si>
  <si>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</si>
  <si>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</si>
  <si>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</si>
  <si>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</si>
  <si>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</si>
  <si>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</si>
  <si>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</si>
  <si>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</si>
  <si>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</si>
  <si>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</si>
  <si>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</si>
  <si>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</si>
  <si>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</si>
  <si>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</si>
  <si>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</si>
  <si>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</si>
  <si>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</si>
  <si>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</si>
  <si>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</si>
  <si>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</si>
  <si>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</si>
  <si>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</si>
  <si>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</si>
  <si>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</si>
  <si>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</si>
  <si>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</si>
  <si>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</si>
  <si>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</si>
  <si>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</si>
  <si>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</si>
  <si>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</si>
  <si>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</si>
  <si>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</si>
  <si>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</si>
  <si>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</si>
  <si>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</si>
  <si>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</si>
  <si>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</si>
  <si>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</si>
  <si>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</si>
  <si>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</si>
  <si>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</si>
  <si>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</si>
  <si>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</si>
  <si>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</si>
  <si>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</si>
  <si>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</si>
  <si>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</si>
  <si>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</si>
  <si>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</si>
  <si>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</si>
  <si>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</si>
  <si>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</si>
  <si>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</si>
  <si>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</si>
  <si>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</si>
  <si>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</si>
  <si>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</si>
  <si>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</si>
  <si>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</si>
  <si>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</si>
  <si>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</si>
  <si>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</si>
  <si>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</si>
  <si>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</si>
  <si>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</si>
  <si>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</si>
  <si>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</si>
  <si>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</si>
  <si>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</si>
  <si>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</si>
  <si>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</si>
  <si>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</si>
  <si>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</si>
  <si>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</si>
  <si>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</si>
  <si>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</si>
  <si>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</si>
  <si>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</si>
  <si>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</si>
  <si>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</si>
  <si>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修繕などの維持管理支出額の上昇により、収益的収支比率が昨年より低下し、経営改善に向けた取組が求められる。
　経費回収率は類似団体を上回っており、使用料で回収すべき経費を賄えている状況である。
　汚水処理原価は全国平均を下回っており、低コストで汚水処理が出来ている状況であるが、今後、維持管理費の増加等によるコスト上昇については注視が必要である。
　今後も浄化槽の普及拡大により、高水準な水洗化率を維持することが求められる。</t>
    <rPh sb="12" eb="13">
      <t>ガク</t>
    </rPh>
    <rPh sb="14" eb="16">
      <t>ジョウショウ</t>
    </rPh>
    <rPh sb="47" eb="48">
      <t>モト</t>
    </rPh>
    <rPh sb="178" eb="181">
      <t>ジョウカソウ</t>
    </rPh>
    <rPh sb="190" eb="193">
      <t>コウスイジュン</t>
    </rPh>
    <rPh sb="199" eb="201">
      <t>イジ</t>
    </rPh>
    <phoneticPr fontId="4"/>
  </si>
  <si>
    <t>　事業開始から数年が経ち、徐々に維持管理費が増加傾向にある。</t>
    <phoneticPr fontId="4"/>
  </si>
  <si>
    <t>　単独浄化槽から合併浄化槽への転換及び、合併浄化槽から高度処理合併浄化槽へ順調に整備が進んでおり、水質の向上が進展している。</t>
    <rPh sb="17" eb="18">
      <t>オヨ</t>
    </rPh>
    <rPh sb="20" eb="22">
      <t>ガッペイ</t>
    </rPh>
    <rPh sb="22" eb="25">
      <t>ジョウカソウ</t>
    </rPh>
    <rPh sb="27" eb="29">
      <t>コウド</t>
    </rPh>
    <rPh sb="29" eb="31">
      <t>ショリ</t>
    </rPh>
    <rPh sb="31" eb="33">
      <t>ガッペイ</t>
    </rPh>
    <rPh sb="33" eb="36">
      <t>ジョウカソウ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</si>
</sst>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E4-45F6-B88A-5FFB21EDC15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DE4-45F6-B88A-5FFB21EDC15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D51-4116-B80C-BADDE059C03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3D51-4116-B80C-BADDE059C03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10.92</c:v>
                </c:pt>
                <c:pt idx="1">
                  <c:v>100</c:v>
                </c:pt>
                <c:pt idx="2">
                  <c:v>100</c:v>
                </c:pt>
                <c:pt idx="3">
                  <c:v>100</c:v>
                </c:pt>
                <c:pt idx="4">
                  <c:v>100</c:v>
                </c:pt>
              </c:numCache>
            </c:numRef>
          </c:val>
          <c:extLst>
            <c:ext xmlns:c16="http://schemas.microsoft.com/office/drawing/2014/chart" uri="{C3380CC4-5D6E-409C-BE32-E72D297353CC}">
              <c16:uniqueId val="{00000000-BE37-4620-90B9-A3AB8C195DF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BE37-4620-90B9-A3AB8C195DF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125.99</c:v>
                </c:pt>
                <c:pt idx="1">
                  <c:v>149.58000000000001</c:v>
                </c:pt>
                <c:pt idx="2">
                  <c:v>125.87</c:v>
                </c:pt>
                <c:pt idx="3">
                  <c:v>96.91</c:v>
                </c:pt>
                <c:pt idx="4">
                  <c:v>92.93</c:v>
                </c:pt>
              </c:numCache>
            </c:numRef>
          </c:val>
          <c:extLst>
            <c:ext xmlns:c16="http://schemas.microsoft.com/office/drawing/2014/chart" uri="{C3380CC4-5D6E-409C-BE32-E72D297353CC}">
              <c16:uniqueId val="{00000000-062A-4D93-9786-CBEAAB8AE6B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2A-4D93-9786-CBEAAB8AE6B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72-4BB3-AAA9-6E64C5A451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72-4BB3-AAA9-6E64C5A451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17-4E5B-BD4E-9212FF269EA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17-4E5B-BD4E-9212FF269EA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FB-4225-873C-CC5579D99B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FB-4225-873C-CC5579D99B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19-49E7-B1B6-71BCC43817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19-49E7-B1B6-71BCC43817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383.98</c:v>
                </c:pt>
                <c:pt idx="4" formatCode="#,##0.00;&quot;△&quot;#,##0.00;&quot;-&quot;">
                  <c:v>418.82</c:v>
                </c:pt>
              </c:numCache>
            </c:numRef>
          </c:val>
          <c:extLst>
            <c:ext xmlns:c16="http://schemas.microsoft.com/office/drawing/2014/chart" uri="{C3380CC4-5D6E-409C-BE32-E72D297353CC}">
              <c16:uniqueId val="{00000000-63B8-4698-8DBB-C1BCB33BDE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63B8-4698-8DBB-C1BCB33BDE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105.49</c:v>
                </c:pt>
                <c:pt idx="1">
                  <c:v>87.74</c:v>
                </c:pt>
                <c:pt idx="2">
                  <c:v>89.71</c:v>
                </c:pt>
                <c:pt idx="3">
                  <c:v>96.69</c:v>
                </c:pt>
                <c:pt idx="4">
                  <c:v>92.67</c:v>
                </c:pt>
              </c:numCache>
            </c:numRef>
          </c:val>
          <c:extLst>
            <c:ext xmlns:c16="http://schemas.microsoft.com/office/drawing/2014/chart" uri="{C3380CC4-5D6E-409C-BE32-E72D297353CC}">
              <c16:uniqueId val="{00000000-94C2-440C-9173-EFA88446648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94C2-440C-9173-EFA88446648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139.78</c:v>
                </c:pt>
                <c:pt idx="1">
                  <c:v>155.76</c:v>
                </c:pt>
                <c:pt idx="2">
                  <c:v>150.01</c:v>
                </c:pt>
                <c:pt idx="3">
                  <c:v>158.9</c:v>
                </c:pt>
                <c:pt idx="4">
                  <c:v>155.02000000000001</c:v>
                </c:pt>
              </c:numCache>
            </c:numRef>
          </c:val>
          <c:extLst>
            <c:ext xmlns:c16="http://schemas.microsoft.com/office/drawing/2014/chart" uri="{C3380CC4-5D6E-409C-BE32-E72D297353CC}">
              <c16:uniqueId val="{00000000-00FC-4CFB-AE69-E7260A493F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00FC-4CFB-AE69-E7260A493F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Y1" zoomScaleNormal="100" workbookViewId="0">
      <selection activeCell="BJ69" sqref="BJ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埼玉県　滑川町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19670</v>
      </c>
      <c r="AM8" s="42"/>
      <c r="AN8" s="42"/>
      <c r="AO8" s="42"/>
      <c r="AP8" s="42"/>
      <c r="AQ8" s="42"/>
      <c r="AR8" s="42"/>
      <c r="AS8" s="42"/>
      <c r="AT8" s="35">
        <f>データ!T6</f>
        <v>29.68</v>
      </c>
      <c r="AU8" s="35"/>
      <c r="AV8" s="35"/>
      <c r="AW8" s="35"/>
      <c r="AX8" s="35"/>
      <c r="AY8" s="35"/>
      <c r="AZ8" s="35"/>
      <c r="BA8" s="35"/>
      <c r="BB8" s="35">
        <f>データ!U6</f>
        <v>662.74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2.72</v>
      </c>
      <c r="Q10" s="35"/>
      <c r="R10" s="35"/>
      <c r="S10" s="35"/>
      <c r="T10" s="35"/>
      <c r="U10" s="35"/>
      <c r="V10" s="35"/>
      <c r="W10" s="35">
        <f>データ!Q6</f>
        <v>100</v>
      </c>
      <c r="X10" s="35"/>
      <c r="Y10" s="35"/>
      <c r="Z10" s="35"/>
      <c r="AA10" s="35"/>
      <c r="AB10" s="35"/>
      <c r="AC10" s="35"/>
      <c r="AD10" s="42">
        <f>データ!R6</f>
        <v>3300</v>
      </c>
      <c r="AE10" s="42"/>
      <c r="AF10" s="42"/>
      <c r="AG10" s="42"/>
      <c r="AH10" s="42"/>
      <c r="AI10" s="42"/>
      <c r="AJ10" s="42"/>
      <c r="AK10" s="2"/>
      <c r="AL10" s="42">
        <f>データ!V6</f>
        <v>534</v>
      </c>
      <c r="AM10" s="42"/>
      <c r="AN10" s="42"/>
      <c r="AO10" s="42"/>
      <c r="AP10" s="42"/>
      <c r="AQ10" s="42"/>
      <c r="AR10" s="42"/>
      <c r="AS10" s="42"/>
      <c r="AT10" s="35">
        <f>データ!W6</f>
        <v>25.83</v>
      </c>
      <c r="AU10" s="35"/>
      <c r="AV10" s="35"/>
      <c r="AW10" s="35"/>
      <c r="AX10" s="35"/>
      <c r="AY10" s="35"/>
      <c r="AZ10" s="35"/>
      <c r="BA10" s="35"/>
      <c r="BB10" s="35">
        <f>データ!X6</f>
        <v>20.67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【310.14】</v>
      </c>
      <c r="I86" s="12" t="str">
        <f>データ!CA6</f>
        <v>【57.71】</v>
      </c>
      <c r="J86" s="12" t="str">
        <f>データ!CL6</f>
        <v>【286.17】</v>
      </c>
      <c r="K86" s="12" t="str">
        <f>データ!CW6</f>
        <v>【56.80】</v>
      </c>
      <c r="L86" s="12" t="str">
        <f>データ!DH6</f>
        <v>【83.38】</v>
      </c>
      <c r="M86" s="12" t="s">
        <v>43</v>
      </c>
      <c r="N86" s="12" t="s">
        <v>43</v>
      </c>
      <c r="O86" s="12" t="str">
        <f>データ!EO6</f>
        <v>【-】</v>
      </c>
    </row>
  </sheetData>
  <sheetProtection algorithmName="SHA-512" hashValue="tOgyIhg0Pi4t7vY3p5Xc+noxla+4d/u0D8BKFG+84rrS7AxB6MbFQ5NH7pKknX01aFmiCC6WV/OrECC9skivMA==" saltValue="xlgzjoO1wynuyLRWUTj8p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2021</v>
      </c>
      <c r="C6" s="19">
        <f t="shared" ref="C6:X6" si="3">C7</f>
        <v>113417</v>
      </c>
      <c r="D6" s="19">
        <f t="shared" si="3"/>
        <v>47</v>
      </c>
      <c r="E6" s="19">
        <f t="shared" si="3"/>
        <v>18</v>
      </c>
      <c r="F6" s="19">
        <f t="shared" si="3"/>
        <v>0</v>
      </c>
      <c r="G6" s="19">
        <f t="shared" si="3"/>
        <v>0</v>
      </c>
      <c r="H6" s="19" t="str">
        <f t="shared" si="3"/>
        <v>埼玉県　滑川町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2.72</v>
      </c>
      <c r="Q6" s="20">
        <f t="shared" si="3"/>
        <v>100</v>
      </c>
      <c r="R6" s="20">
        <f t="shared" si="3"/>
        <v>3300</v>
      </c>
      <c r="S6" s="20">
        <f t="shared" si="3"/>
        <v>19670</v>
      </c>
      <c r="T6" s="20">
        <f t="shared" si="3"/>
        <v>29.68</v>
      </c>
      <c r="U6" s="20">
        <f t="shared" si="3"/>
        <v>662.74</v>
      </c>
      <c r="V6" s="20">
        <f t="shared" si="3"/>
        <v>534</v>
      </c>
      <c r="W6" s="20">
        <f t="shared" si="3"/>
        <v>25.83</v>
      </c>
      <c r="X6" s="20">
        <f t="shared" si="3"/>
        <v>20.67</v>
      </c>
      <c r="Y6" s="21">
        <f>IF(Y7="",NA(),Y7)</f>
        <v>125.99</v>
      </c>
      <c r="Z6" s="21">
        <f t="shared" ref="Z6:AH6" si="4">IF(Z7="",NA(),Z7)</f>
        <v>149.58000000000001</v>
      </c>
      <c r="AA6" s="21">
        <f t="shared" si="4"/>
        <v>125.87</v>
      </c>
      <c r="AB6" s="21">
        <f t="shared" si="4"/>
        <v>96.91</v>
      </c>
      <c r="AC6" s="21">
        <f t="shared" si="4"/>
        <v>92.93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1">
        <f t="shared" si="7"/>
        <v>383.98</v>
      </c>
      <c r="BJ6" s="21">
        <f t="shared" si="7"/>
        <v>418.82</v>
      </c>
      <c r="BK6" s="21">
        <f t="shared" si="7"/>
        <v>407.42</v>
      </c>
      <c r="BL6" s="21">
        <f t="shared" si="7"/>
        <v>386.46</v>
      </c>
      <c r="BM6" s="21">
        <f t="shared" si="7"/>
        <v>421.25</v>
      </c>
      <c r="BN6" s="21">
        <f t="shared" si="7"/>
        <v>398.42</v>
      </c>
      <c r="BO6" s="21">
        <f t="shared" si="7"/>
        <v>393.35</v>
      </c>
      <c r="BP6" s="20" t="str">
        <f>IF(BP7="","",IF(BP7="-","【-】","【"&amp;SUBSTITUTE(TEXT(BP7,"#,##0.00"),"-","△")&amp;"】"))</f>
        <v>【310.14】</v>
      </c>
      <c r="BQ6" s="21">
        <f>IF(BQ7="",NA(),BQ7)</f>
        <v>105.49</v>
      </c>
      <c r="BR6" s="21">
        <f t="shared" ref="BR6:BZ6" si="8">IF(BR7="",NA(),BR7)</f>
        <v>87.74</v>
      </c>
      <c r="BS6" s="21">
        <f t="shared" si="8"/>
        <v>89.71</v>
      </c>
      <c r="BT6" s="21">
        <f t="shared" si="8"/>
        <v>96.69</v>
      </c>
      <c r="BU6" s="21">
        <f t="shared" si="8"/>
        <v>92.67</v>
      </c>
      <c r="BV6" s="21">
        <f t="shared" si="8"/>
        <v>57.08</v>
      </c>
      <c r="BW6" s="21">
        <f t="shared" si="8"/>
        <v>55.85</v>
      </c>
      <c r="BX6" s="21">
        <f t="shared" si="8"/>
        <v>53.23</v>
      </c>
      <c r="BY6" s="21">
        <f t="shared" si="8"/>
        <v>50.7</v>
      </c>
      <c r="BZ6" s="21">
        <f t="shared" si="8"/>
        <v>48.13</v>
      </c>
      <c r="CA6" s="20" t="str">
        <f>IF(CA7="","",IF(CA7="-","【-】","【"&amp;SUBSTITUTE(TEXT(CA7,"#,##0.00"),"-","△")&amp;"】"))</f>
        <v>【57.71】</v>
      </c>
      <c r="CB6" s="21">
        <f>IF(CB7="",NA(),CB7)</f>
        <v>139.78</v>
      </c>
      <c r="CC6" s="21">
        <f t="shared" ref="CC6:CK6" si="9">IF(CC7="",NA(),CC7)</f>
        <v>155.76</v>
      </c>
      <c r="CD6" s="21">
        <f t="shared" si="9"/>
        <v>150.01</v>
      </c>
      <c r="CE6" s="21">
        <f t="shared" si="9"/>
        <v>158.9</v>
      </c>
      <c r="CF6" s="21">
        <f t="shared" si="9"/>
        <v>155.02000000000001</v>
      </c>
      <c r="CG6" s="21">
        <f t="shared" si="9"/>
        <v>286.86</v>
      </c>
      <c r="CH6" s="21">
        <f t="shared" si="9"/>
        <v>287.91000000000003</v>
      </c>
      <c r="CI6" s="21">
        <f t="shared" si="9"/>
        <v>283.3</v>
      </c>
      <c r="CJ6" s="21">
        <f t="shared" si="9"/>
        <v>289.81</v>
      </c>
      <c r="CK6" s="21">
        <f t="shared" si="9"/>
        <v>301.54000000000002</v>
      </c>
      <c r="CL6" s="20" t="str">
        <f>IF(CL7="","",IF(CL7="-","【-】","【"&amp;SUBSTITUTE(TEXT(CL7,"#,##0.00"),"-","△")&amp;"】"))</f>
        <v>【286.17】</v>
      </c>
      <c r="CM6" s="21">
        <f>IF(CM7="",NA(),CM7)</f>
        <v>100</v>
      </c>
      <c r="CN6" s="21">
        <f t="shared" ref="CN6:CV6" si="10">IF(CN7="",NA(),CN7)</f>
        <v>100</v>
      </c>
      <c r="CO6" s="21">
        <f t="shared" si="10"/>
        <v>100</v>
      </c>
      <c r="CP6" s="21">
        <f t="shared" si="10"/>
        <v>100</v>
      </c>
      <c r="CQ6" s="21">
        <f t="shared" si="10"/>
        <v>100</v>
      </c>
      <c r="CR6" s="21">
        <f t="shared" si="10"/>
        <v>57.22</v>
      </c>
      <c r="CS6" s="21">
        <f t="shared" si="10"/>
        <v>54.93</v>
      </c>
      <c r="CT6" s="21">
        <f t="shared" si="10"/>
        <v>55.96</v>
      </c>
      <c r="CU6" s="21">
        <f t="shared" si="10"/>
        <v>56.45</v>
      </c>
      <c r="CV6" s="21">
        <f t="shared" si="10"/>
        <v>58.26</v>
      </c>
      <c r="CW6" s="20" t="str">
        <f>IF(CW7="","",IF(CW7="-","【-】","【"&amp;SUBSTITUTE(TEXT(CW7,"#,##0.00"),"-","△")&amp;"】"))</f>
        <v>【56.80】</v>
      </c>
      <c r="CX6" s="21">
        <f>IF(CX7="",NA(),CX7)</f>
        <v>10.92</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113417</v>
      </c>
      <c r="D7" s="23">
        <v>47</v>
      </c>
      <c r="E7" s="23">
        <v>18</v>
      </c>
      <c r="F7" s="23">
        <v>0</v>
      </c>
      <c r="G7" s="23">
        <v>0</v>
      </c>
      <c r="H7" s="23" t="s">
        <v>97</v>
      </c>
      <c r="I7" s="23" t="s">
        <v>98</v>
      </c>
      <c r="J7" s="23" t="s">
        <v>99</v>
      </c>
      <c r="K7" s="23" t="s">
        <v>100</v>
      </c>
      <c r="L7" s="23" t="s">
        <v>101</v>
      </c>
      <c r="M7" s="23" t="s">
        <v>102</v>
      </c>
      <c r="N7" s="24" t="s">
        <v>103</v>
      </c>
      <c r="O7" s="24" t="s">
        <v>104</v>
      </c>
      <c r="P7" s="24">
        <v>2.72</v>
      </c>
      <c r="Q7" s="24">
        <v>100</v>
      </c>
      <c r="R7" s="24">
        <v>3300</v>
      </c>
      <c r="S7" s="24">
        <v>19670</v>
      </c>
      <c r="T7" s="24">
        <v>29.68</v>
      </c>
      <c r="U7" s="24">
        <v>662.74</v>
      </c>
      <c r="V7" s="24">
        <v>534</v>
      </c>
      <c r="W7" s="24">
        <v>25.83</v>
      </c>
      <c r="X7" s="24">
        <v>20.67</v>
      </c>
      <c r="Y7" s="24">
        <v>125.99</v>
      </c>
      <c r="Z7" s="24">
        <v>149.58000000000001</v>
      </c>
      <c r="AA7" s="24">
        <v>125.87</v>
      </c>
      <c r="AB7" s="24">
        <v>96.91</v>
      </c>
      <c r="AC7" s="24">
        <v>92.93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383.98</v>
      </c>
      <c r="BJ7" s="24">
        <v>418.82</v>
      </c>
      <c r="BK7" s="24">
        <v>407.42</v>
      </c>
      <c r="BL7" s="24">
        <v>386.46</v>
      </c>
      <c r="BM7" s="24">
        <v>421.25</v>
      </c>
      <c r="BN7" s="24">
        <v>398.42</v>
      </c>
      <c r="BO7" s="24">
        <v>393.35</v>
      </c>
      <c r="BP7" s="24">
        <v>310.14</v>
      </c>
      <c r="BQ7" s="24">
        <v>105.49</v>
      </c>
      <c r="BR7" s="24">
        <v>87.74</v>
      </c>
      <c r="BS7" s="24">
        <v>89.71</v>
      </c>
      <c r="BT7" s="24">
        <v>96.69</v>
      </c>
      <c r="BU7" s="24">
        <v>92.67</v>
      </c>
      <c r="BV7" s="24">
        <v>57.08</v>
      </c>
      <c r="BW7" s="24">
        <v>55.85</v>
      </c>
      <c r="BX7" s="24">
        <v>53.23</v>
      </c>
      <c r="BY7" s="24">
        <v>50.7</v>
      </c>
      <c r="BZ7" s="24">
        <v>48.13</v>
      </c>
      <c r="CA7" s="24">
        <v>57.71</v>
      </c>
      <c r="CB7" s="24">
        <v>139.78</v>
      </c>
      <c r="CC7" s="24">
        <v>155.76</v>
      </c>
      <c r="CD7" s="24">
        <v>150.01</v>
      </c>
      <c r="CE7" s="24">
        <v>158.9</v>
      </c>
      <c r="CF7" s="24">
        <v>155.02000000000001</v>
      </c>
      <c r="CG7" s="24">
        <v>286.86</v>
      </c>
      <c r="CH7" s="24">
        <v>287.91000000000003</v>
      </c>
      <c r="CI7" s="24">
        <v>283.3</v>
      </c>
      <c r="CJ7" s="24">
        <v>289.81</v>
      </c>
      <c r="CK7" s="24">
        <v>301.54000000000002</v>
      </c>
      <c r="CL7" s="24">
        <v>286.17</v>
      </c>
      <c r="CM7" s="24">
        <v>100</v>
      </c>
      <c r="CN7" s="24">
        <v>100</v>
      </c>
      <c r="CO7" s="24">
        <v>100</v>
      </c>
      <c r="CP7" s="24">
        <v>100</v>
      </c>
      <c r="CQ7" s="24">
        <v>100</v>
      </c>
      <c r="CR7" s="24">
        <v>57.22</v>
      </c>
      <c r="CS7" s="24">
        <v>54.93</v>
      </c>
      <c r="CT7" s="24">
        <v>55.96</v>
      </c>
      <c r="CU7" s="24">
        <v>56.45</v>
      </c>
      <c r="CV7" s="24">
        <v>58.26</v>
      </c>
      <c r="CW7" s="24">
        <v>56.8</v>
      </c>
      <c r="CX7" s="24">
        <v>10.92</v>
      </c>
      <c r="CY7" s="24">
        <v>100</v>
      </c>
      <c r="CZ7" s="24">
        <v>100</v>
      </c>
      <c r="DA7" s="24">
        <v>100</v>
      </c>
      <c r="DB7" s="24">
        <v>100</v>
      </c>
      <c r="DC7" s="24">
        <v>67.290000000000006</v>
      </c>
      <c r="DD7" s="24">
        <v>65.569999999999993</v>
      </c>
      <c r="DE7" s="24">
        <v>60.12</v>
      </c>
      <c r="DF7" s="24">
        <v>54.99</v>
      </c>
      <c r="DG7" s="24">
        <v>66.430000000000007</v>
      </c>
      <c r="DH7" s="24">
        <v>83.38</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110</v>
      </c>
    </row>
    <row r="12" spans="1:145" x14ac:dyDescent="0.15">
      <c r="B12">
        <v>1</v>
      </c>
      <c r="C12">
        <v>1</v>
      </c>
      <c r="D12">
        <v>1</v>
      </c>
      <c r="E12">
        <v>2</v>
      </c>
      <c r="F12">
        <v>3</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神田　等</cp:lastModifiedBy>
  <dcterms:created xsi:type="dcterms:W3CDTF">2023-01-13T00:08:43Z</dcterms:created>
  <dcterms:modified xsi:type="dcterms:W3CDTF">2023-01-19T02:52:01Z</dcterms:modified>
  <cp:category/>
</cp:coreProperties>
</file>