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270\Desktop\公営企業に係る経営比較分析表の分析等について\"/>
    </mc:Choice>
  </mc:AlternateContent>
  <xr:revisionPtr revIDLastSave="0" documentId="13_ncr:1_{63581E0A-3072-4B5C-B7CE-6709B081F1B8}" xr6:coauthVersionLast="46" xr6:coauthVersionMax="46" xr10:uidLastSave="{00000000-0000-0000-0000-000000000000}"/>
  <workbookProtection workbookAlgorithmName="SHA-512" workbookHashValue="pDF/fu0w2/rzo1xqJo66Gvo+Rm7uqln78f5rL3fAPotEQjmPc+zePnNSeLSGWG1arbz6yM7BCV1yfQFSLgnB3g==" workbookSaltValue="I7lMPfKH6+o2/BIT9bsii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<sst xmlns="http://schemas.openxmlformats.org/spreadsheetml/2006/main" count="241" uniqueCount="120">
  <si>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</si>
  <si>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</si>
  <si>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</si>
  <si>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</si>
  <si>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</si>
  <si>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</si>
  <si>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</si>
  <si>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</si>
  <si>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</si>
  <si>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</si>
  <si>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</si>
  <si>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</si>
  <si>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</si>
  <si>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</si>
  <si>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</si>
  <si>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</si>
  <si>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</si>
  <si>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</si>
  <si>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</si>
  <si>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</si>
  <si>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</si>
  <si>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</si>
  <si>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</si>
  <si>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</si>
  <si>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</si>
  <si>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</si>
  <si>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</si>
  <si>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</si>
  <si>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</si>
  <si>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</si>
  <si>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</si>
  <si>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</si>
  <si>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</si>
  <si>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</si>
  <si>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</si>
  <si>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</si>
  <si>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</si>
  <si>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</si>
  <si>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</si>
  <si>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</si>
  <si>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</si>
  <si>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</si>
  <si>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</si>
  <si>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</si>
  <si>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</si>
  <si>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</si>
  <si>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</si>
  <si>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</si>
  <si>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</si>
  <si>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</si>
  <si>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</si>
  <si>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</si>
  <si>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</si>
  <si>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</si>
  <si>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</si>
  <si>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</si>
  <si>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</si>
  <si>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</si>
  <si>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</si>
  <si>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</si>
  <si>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</si>
  <si>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</si>
  <si>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</si>
  <si>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</si>
  <si>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</si>
  <si>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</si>
  <si>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</si>
  <si>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</si>
  <si>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</si>
  <si>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</si>
  <si>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</si>
  <si>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</si>
  <si>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</si>
  <si>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</si>
  <si>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</si>
  <si>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</si>
  <si>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</si>
  <si>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</si>
  <si>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</si>
  <si>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</si>
  <si>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</si>
  <si>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</si>
  <si>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</si>
  <si>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</si>
  <si>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</si>
  <si>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</si>
  <si>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</si>
  <si>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</si>
  <si>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</si>
  <si>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</si>
  <si>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</si>
  <si>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</si>
  <si>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</si>
  <si>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</si>
  <si>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</si>
  <si>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</si>
  <si>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</si>
  <si>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</si>
  <si>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</si>
  <si>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</si>
  <si>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</si>
  <si>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</si>
  <si>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</si>
  <si>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</si>
  <si>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</si>
  <si>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</si>
  <si>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</si>
  <si>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</si>
  <si>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</si>
  <si>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</si>
  <si>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</si>
  <si>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</si>
  <si>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</si>
  <si>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</si>
  <si>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</si>
  <si>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</si>
  <si>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</si>
  <si>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管渠の老朽化はあまり見られなかったが、マンホールポンプの老朽化・故障により修繕を要している。その為、効率的に維持管理を実施し、長寿命化を図ることが必要である。</t>
    <rPh sb="33" eb="35">
      <t>コショウ</t>
    </rPh>
    <rPh sb="41" eb="42">
      <t>ヨウ</t>
    </rPh>
    <rPh sb="51" eb="53">
      <t>コウリツ</t>
    </rPh>
    <rPh sb="53" eb="54">
      <t>テキ</t>
    </rPh>
    <phoneticPr fontId="4"/>
  </si>
  <si>
    <t>　過去の下水道整備の起債償還金は減少しているものの、維持管理費等の増加により現状の使用料だけでは経営が厳しく、一般会計繰入金の増額が必須となっている。そのため、今後は経費の抑制、使用料の改定の検討、納付率の向上を図る必要がある。</t>
    <rPh sb="16" eb="18">
      <t>ゲンショウ</t>
    </rPh>
    <rPh sb="31" eb="32">
      <t>トウ</t>
    </rPh>
    <rPh sb="38" eb="40">
      <t>ゲンジョウ</t>
    </rPh>
    <rPh sb="64" eb="65">
      <t>ガク</t>
    </rPh>
    <rPh sb="93" eb="95">
      <t>カイテイ</t>
    </rPh>
    <rPh sb="96" eb="98">
      <t>ケントウ</t>
    </rPh>
    <rPh sb="106" eb="107">
      <t>ハカ</t>
    </rPh>
    <phoneticPr fontId="4"/>
  </si>
  <si>
    <t>　収益的収支比率は、前年に改善したものの、維持管理支出が多い傾向から、100％未満が続いており、経営改善に向けた取組が必要である。
　企業債残高対事業規模比率が低下したが、償還金、維持管理費の増加により投資できない状況である。
　経費回収率は、類似団体を上回っているが使用料だけでは厳しく、一般会計繰入金により保たれている状況である。
　汚水処理原価については、類似団体平均値を下回っており効果的な汚水処理が実施されているか検討が必要である。</t>
    <rPh sb="13" eb="15">
      <t>カイゼン</t>
    </rPh>
    <rPh sb="25" eb="27">
      <t>シシュツ</t>
    </rPh>
    <rPh sb="28" eb="29">
      <t>オオ</t>
    </rPh>
    <rPh sb="30" eb="32">
      <t>ケイコウ</t>
    </rPh>
    <rPh sb="42" eb="4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</si>
</sst>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9-4303-9387-4A95FF3F23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32E9-4303-9387-4A95FF3F23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D8-4574-BB66-1913EBA648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57D8-4574-BB66-1913EBA648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96.62</c:v>
                </c:pt>
                <c:pt idx="1">
                  <c:v>97.07</c:v>
                </c:pt>
                <c:pt idx="2">
                  <c:v>97.4</c:v>
                </c:pt>
                <c:pt idx="3">
                  <c:v>97.4</c:v>
                </c:pt>
                <c:pt idx="4">
                  <c:v>97.49</c:v>
                </c:pt>
              </c:numCache>
            </c:numRef>
          </c:val>
          <c:extLst>
            <c:ext xmlns:c16="http://schemas.microsoft.com/office/drawing/2014/chart" uri="{C3380CC4-5D6E-409C-BE32-E72D297353CC}">
              <c16:uniqueId val="{00000000-7E82-46AA-A714-5B01094450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7E82-46AA-A714-5B01094450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76.67</c:v>
                </c:pt>
                <c:pt idx="1">
                  <c:v>75.209999999999994</c:v>
                </c:pt>
                <c:pt idx="2">
                  <c:v>65.2</c:v>
                </c:pt>
                <c:pt idx="3">
                  <c:v>67.040000000000006</c:v>
                </c:pt>
                <c:pt idx="4">
                  <c:v>75.650000000000006</c:v>
                </c:pt>
              </c:numCache>
            </c:numRef>
          </c:val>
          <c:extLst>
            <c:ext xmlns:c16="http://schemas.microsoft.com/office/drawing/2014/chart" uri="{C3380CC4-5D6E-409C-BE32-E72D297353CC}">
              <c16:uniqueId val="{00000000-4886-45CC-926C-5A4703ACD6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6-45CC-926C-5A4703ACD6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9-4DA6-9404-C755DE75FB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9-4DA6-9404-C755DE75FB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0-48D4-8F3A-62C34013CD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0-48D4-8F3A-62C34013CD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7-4B57-9597-BDA7ABF7B7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7-4B57-9597-BDA7ABF7B7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5-4B9C-9F48-4E9C04F492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5-4B9C-9F48-4E9C04F492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813.07</c:v>
                </c:pt>
                <c:pt idx="1">
                  <c:v>767.47</c:v>
                </c:pt>
                <c:pt idx="2">
                  <c:v>782.66</c:v>
                </c:pt>
                <c:pt idx="3">
                  <c:v>690.52</c:v>
                </c:pt>
                <c:pt idx="4">
                  <c:v>589.75</c:v>
                </c:pt>
              </c:numCache>
            </c:numRef>
          </c:val>
          <c:extLst>
            <c:ext xmlns:c16="http://schemas.microsoft.com/office/drawing/2014/chart" uri="{C3380CC4-5D6E-409C-BE32-E72D297353CC}">
              <c16:uniqueId val="{00000000-B58C-45B2-BE05-EB31B86F23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B58C-45B2-BE05-EB31B86F23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107.35</c:v>
                </c:pt>
                <c:pt idx="1">
                  <c:v>106.55</c:v>
                </c:pt>
                <c:pt idx="2">
                  <c:v>89.57</c:v>
                </c:pt>
                <c:pt idx="3">
                  <c:v>93.78</c:v>
                </c:pt>
                <c:pt idx="4">
                  <c:v>100.33</c:v>
                </c:pt>
              </c:numCache>
            </c:numRef>
          </c:val>
          <c:extLst>
            <c:ext xmlns:c16="http://schemas.microsoft.com/office/drawing/2014/chart" uri="{C3380CC4-5D6E-409C-BE32-E72D297353CC}">
              <c16:uniqueId val="{00000000-F061-4E9C-BDD1-B3C44202F6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F061-4E9C-BDD1-B3C44202F6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172.97</c:v>
                </c:pt>
                <c:pt idx="1">
                  <c:v>170.58</c:v>
                </c:pt>
                <c:pt idx="2">
                  <c:v>186.41</c:v>
                </c:pt>
                <c:pt idx="3">
                  <c:v>175.25</c:v>
                </c:pt>
                <c:pt idx="4">
                  <c:v>173.25</c:v>
                </c:pt>
              </c:numCache>
            </c:numRef>
          </c:val>
          <c:extLst>
            <c:ext xmlns:c16="http://schemas.microsoft.com/office/drawing/2014/chart" uri="{C3380CC4-5D6E-409C-BE32-E72D297353CC}">
              <c16:uniqueId val="{00000000-808B-411D-B36F-47F4403BF1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808B-411D-B36F-47F4403BF1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滑川町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19670</v>
      </c>
      <c r="AM8" s="46"/>
      <c r="AN8" s="46"/>
      <c r="AO8" s="46"/>
      <c r="AP8" s="46"/>
      <c r="AQ8" s="46"/>
      <c r="AR8" s="46"/>
      <c r="AS8" s="46"/>
      <c r="AT8" s="45">
        <f>データ!T6</f>
        <v>29.68</v>
      </c>
      <c r="AU8" s="45"/>
      <c r="AV8" s="45"/>
      <c r="AW8" s="45"/>
      <c r="AX8" s="45"/>
      <c r="AY8" s="45"/>
      <c r="AZ8" s="45"/>
      <c r="BA8" s="45"/>
      <c r="BB8" s="45">
        <f>データ!U6</f>
        <v>662.74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56.04</v>
      </c>
      <c r="Q10" s="45"/>
      <c r="R10" s="45"/>
      <c r="S10" s="45"/>
      <c r="T10" s="45"/>
      <c r="U10" s="45"/>
      <c r="V10" s="45"/>
      <c r="W10" s="45">
        <f>データ!Q6</f>
        <v>91</v>
      </c>
      <c r="X10" s="45"/>
      <c r="Y10" s="45"/>
      <c r="Z10" s="45"/>
      <c r="AA10" s="45"/>
      <c r="AB10" s="45"/>
      <c r="AC10" s="45"/>
      <c r="AD10" s="46">
        <f>データ!R6</f>
        <v>2530</v>
      </c>
      <c r="AE10" s="46"/>
      <c r="AF10" s="46"/>
      <c r="AG10" s="46"/>
      <c r="AH10" s="46"/>
      <c r="AI10" s="46"/>
      <c r="AJ10" s="46"/>
      <c r="AK10" s="2"/>
      <c r="AL10" s="46">
        <f>データ!V6</f>
        <v>11017</v>
      </c>
      <c r="AM10" s="46"/>
      <c r="AN10" s="46"/>
      <c r="AO10" s="46"/>
      <c r="AP10" s="46"/>
      <c r="AQ10" s="46"/>
      <c r="AR10" s="46"/>
      <c r="AS10" s="46"/>
      <c r="AT10" s="45">
        <f>データ!W6</f>
        <v>2.73</v>
      </c>
      <c r="AU10" s="45"/>
      <c r="AV10" s="45"/>
      <c r="AW10" s="45"/>
      <c r="AX10" s="45"/>
      <c r="AY10" s="45"/>
      <c r="AZ10" s="45"/>
      <c r="BA10" s="45"/>
      <c r="BB10" s="45">
        <f>データ!X6</f>
        <v>4035.53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tlOmAWqManFwKYciWv8e9lrqfXmxev7z5UlOAiEHr7K9LP2cH2PUErOMsZ4wTXeH7l3n5WobVjPGn67GTekK8g==" saltValue="6n9dDa2kNRUE4Nqv2EoR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113417</v>
      </c>
      <c r="D6" s="19">
        <f t="shared" si="3"/>
        <v>47</v>
      </c>
      <c r="E6" s="19">
        <f t="shared" si="3"/>
        <v>17</v>
      </c>
      <c r="F6" s="19">
        <f t="shared" si="3"/>
        <v>1</v>
      </c>
      <c r="G6" s="19">
        <f t="shared" si="3"/>
        <v>0</v>
      </c>
      <c r="H6" s="19" t="str">
        <f t="shared" si="3"/>
        <v>埼玉県　滑川町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56.04</v>
      </c>
      <c r="Q6" s="20">
        <f t="shared" si="3"/>
        <v>91</v>
      </c>
      <c r="R6" s="20">
        <f t="shared" si="3"/>
        <v>2530</v>
      </c>
      <c r="S6" s="20">
        <f t="shared" si="3"/>
        <v>19670</v>
      </c>
      <c r="T6" s="20">
        <f t="shared" si="3"/>
        <v>29.68</v>
      </c>
      <c r="U6" s="20">
        <f t="shared" si="3"/>
        <v>662.74</v>
      </c>
      <c r="V6" s="20">
        <f t="shared" si="3"/>
        <v>11017</v>
      </c>
      <c r="W6" s="20">
        <f t="shared" si="3"/>
        <v>2.73</v>
      </c>
      <c r="X6" s="20">
        <f t="shared" si="3"/>
        <v>4035.53</v>
      </c>
      <c r="Y6" s="21">
        <f>IF(Y7="",NA(),Y7)</f>
        <v>76.67</v>
      </c>
      <c r="Z6" s="21">
        <f t="shared" ref="Z6:AH6" si="4">IF(Z7="",NA(),Z7)</f>
        <v>75.209999999999994</v>
      </c>
      <c r="AA6" s="21">
        <f t="shared" si="4"/>
        <v>65.2</v>
      </c>
      <c r="AB6" s="21">
        <f t="shared" si="4"/>
        <v>67.040000000000006</v>
      </c>
      <c r="AC6" s="21">
        <f t="shared" si="4"/>
        <v>75.650000000000006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813.07</v>
      </c>
      <c r="BG6" s="21">
        <f t="shared" ref="BG6:BO6" si="7">IF(BG7="",NA(),BG7)</f>
        <v>767.47</v>
      </c>
      <c r="BH6" s="21">
        <f t="shared" si="7"/>
        <v>782.66</v>
      </c>
      <c r="BI6" s="21">
        <f t="shared" si="7"/>
        <v>690.52</v>
      </c>
      <c r="BJ6" s="21">
        <f t="shared" si="7"/>
        <v>589.75</v>
      </c>
      <c r="BK6" s="21">
        <f t="shared" si="7"/>
        <v>966.33</v>
      </c>
      <c r="BL6" s="21">
        <f t="shared" si="7"/>
        <v>958.81</v>
      </c>
      <c r="BM6" s="21">
        <f t="shared" si="7"/>
        <v>1001.3</v>
      </c>
      <c r="BN6" s="21">
        <f t="shared" si="7"/>
        <v>1050.51</v>
      </c>
      <c r="BO6" s="21">
        <f t="shared" si="7"/>
        <v>1102.01</v>
      </c>
      <c r="BP6" s="20" t="str">
        <f>IF(BP7="","",IF(BP7="-","【-】","【"&amp;SUBSTITUTE(TEXT(BP7,"#,##0.00"),"-","△")&amp;"】"))</f>
        <v>【669.11】</v>
      </c>
      <c r="BQ6" s="21">
        <f>IF(BQ7="",NA(),BQ7)</f>
        <v>107.35</v>
      </c>
      <c r="BR6" s="21">
        <f t="shared" ref="BR6:BZ6" si="8">IF(BR7="",NA(),BR7)</f>
        <v>106.55</v>
      </c>
      <c r="BS6" s="21">
        <f t="shared" si="8"/>
        <v>89.57</v>
      </c>
      <c r="BT6" s="21">
        <f t="shared" si="8"/>
        <v>93.78</v>
      </c>
      <c r="BU6" s="21">
        <f t="shared" si="8"/>
        <v>100.33</v>
      </c>
      <c r="BV6" s="21">
        <f t="shared" si="8"/>
        <v>81.739999999999995</v>
      </c>
      <c r="BW6" s="21">
        <f t="shared" si="8"/>
        <v>82.88</v>
      </c>
      <c r="BX6" s="21">
        <f t="shared" si="8"/>
        <v>81.88</v>
      </c>
      <c r="BY6" s="21">
        <f t="shared" si="8"/>
        <v>82.65</v>
      </c>
      <c r="BZ6" s="21">
        <f t="shared" si="8"/>
        <v>82.55</v>
      </c>
      <c r="CA6" s="20" t="str">
        <f>IF(CA7="","",IF(CA7="-","【-】","【"&amp;SUBSTITUTE(TEXT(CA7,"#,##0.00"),"-","△")&amp;"】"))</f>
        <v>【99.73】</v>
      </c>
      <c r="CB6" s="21">
        <f>IF(CB7="",NA(),CB7)</f>
        <v>172.97</v>
      </c>
      <c r="CC6" s="21">
        <f t="shared" ref="CC6:CK6" si="9">IF(CC7="",NA(),CC7)</f>
        <v>170.58</v>
      </c>
      <c r="CD6" s="21">
        <f t="shared" si="9"/>
        <v>186.41</v>
      </c>
      <c r="CE6" s="21">
        <f t="shared" si="9"/>
        <v>175.25</v>
      </c>
      <c r="CF6" s="21">
        <f t="shared" si="9"/>
        <v>173.25</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96.62</v>
      </c>
      <c r="CY6" s="21">
        <f t="shared" ref="CY6:DG6" si="11">IF(CY7="",NA(),CY7)</f>
        <v>97.07</v>
      </c>
      <c r="CZ6" s="21">
        <f t="shared" si="11"/>
        <v>97.4</v>
      </c>
      <c r="DA6" s="21">
        <f t="shared" si="11"/>
        <v>97.4</v>
      </c>
      <c r="DB6" s="21">
        <f t="shared" si="11"/>
        <v>97.49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113417</v>
      </c>
      <c r="D7" s="23">
        <v>47</v>
      </c>
      <c r="E7" s="23">
        <v>17</v>
      </c>
      <c r="F7" s="23">
        <v>1</v>
      </c>
      <c r="G7" s="23">
        <v>0</v>
      </c>
      <c r="H7" s="23" t="s">
        <v>98</v>
      </c>
      <c r="I7" s="23" t="s">
        <v>99</v>
      </c>
      <c r="J7" s="23" t="s">
        <v>100</v>
      </c>
      <c r="K7" s="23" t="s">
        <v>101</v>
      </c>
      <c r="L7" s="23" t="s">
        <v>102</v>
      </c>
      <c r="M7" s="23" t="s">
        <v>103</v>
      </c>
      <c r="N7" s="24" t="s">
        <v>104</v>
      </c>
      <c r="O7" s="24" t="s">
        <v>105</v>
      </c>
      <c r="P7" s="24">
        <v>56.04</v>
      </c>
      <c r="Q7" s="24">
        <v>91</v>
      </c>
      <c r="R7" s="24">
        <v>2530</v>
      </c>
      <c r="S7" s="24">
        <v>19670</v>
      </c>
      <c r="T7" s="24">
        <v>29.68</v>
      </c>
      <c r="U7" s="24">
        <v>662.74</v>
      </c>
      <c r="V7" s="24">
        <v>11017</v>
      </c>
      <c r="W7" s="24">
        <v>2.73</v>
      </c>
      <c r="X7" s="24">
        <v>4035.53</v>
      </c>
      <c r="Y7" s="24">
        <v>76.67</v>
      </c>
      <c r="Z7" s="24">
        <v>75.209999999999994</v>
      </c>
      <c r="AA7" s="24">
        <v>65.2</v>
      </c>
      <c r="AB7" s="24">
        <v>67.040000000000006</v>
      </c>
      <c r="AC7" s="24">
        <v>75.650000000000006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813.07</v>
      </c>
      <c r="BG7" s="24">
        <v>767.47</v>
      </c>
      <c r="BH7" s="24">
        <v>782.66</v>
      </c>
      <c r="BI7" s="24">
        <v>690.52</v>
      </c>
      <c r="BJ7" s="24">
        <v>589.75</v>
      </c>
      <c r="BK7" s="24">
        <v>966.33</v>
      </c>
      <c r="BL7" s="24">
        <v>958.81</v>
      </c>
      <c r="BM7" s="24">
        <v>1001.3</v>
      </c>
      <c r="BN7" s="24">
        <v>1050.51</v>
      </c>
      <c r="BO7" s="24">
        <v>1102.01</v>
      </c>
      <c r="BP7" s="24">
        <v>669.11</v>
      </c>
      <c r="BQ7" s="24">
        <v>107.35</v>
      </c>
      <c r="BR7" s="24">
        <v>106.55</v>
      </c>
      <c r="BS7" s="24">
        <v>89.57</v>
      </c>
      <c r="BT7" s="24">
        <v>93.78</v>
      </c>
      <c r="BU7" s="24">
        <v>100.33</v>
      </c>
      <c r="BV7" s="24">
        <v>81.739999999999995</v>
      </c>
      <c r="BW7" s="24">
        <v>82.88</v>
      </c>
      <c r="BX7" s="24">
        <v>81.88</v>
      </c>
      <c r="BY7" s="24">
        <v>82.65</v>
      </c>
      <c r="BZ7" s="24">
        <v>82.55</v>
      </c>
      <c r="CA7" s="24">
        <v>99.73</v>
      </c>
      <c r="CB7" s="24">
        <v>172.97</v>
      </c>
      <c r="CC7" s="24">
        <v>170.58</v>
      </c>
      <c r="CD7" s="24">
        <v>186.41</v>
      </c>
      <c r="CE7" s="24">
        <v>175.25</v>
      </c>
      <c r="CF7" s="24">
        <v>173.25</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96.62</v>
      </c>
      <c r="CY7" s="24">
        <v>97.07</v>
      </c>
      <c r="CZ7" s="24">
        <v>97.4</v>
      </c>
      <c r="DA7" s="24">
        <v>97.4</v>
      </c>
      <c r="DB7" s="24">
        <v>97.49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神田　等</cp:lastModifiedBy>
  <dcterms:created xsi:type="dcterms:W3CDTF">2023-01-12T23:52:54Z</dcterms:created>
  <dcterms:modified xsi:type="dcterms:W3CDTF">2023-01-19T02:49:16Z</dcterms:modified>
  <cp:category/>
</cp:coreProperties>
</file>